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comments1.xml" ContentType="application/vnd.openxmlformats-officedocument.spreadsheetml.comments+xml"/>
  <Override PartName="/xl/drawings/drawing32.xml" ContentType="application/vnd.openxmlformats-officedocument.drawing+xml"/>
  <Override PartName="/xl/comments2.xml" ContentType="application/vnd.openxmlformats-officedocument.spreadsheetml.comments+xml"/>
  <Override PartName="/xl/drawings/drawing33.xml" ContentType="application/vnd.openxmlformats-officedocument.drawing+xml"/>
  <Override PartName="/xl/comments3.xml" ContentType="application/vnd.openxmlformats-officedocument.spreadsheetml.comments+xml"/>
  <Override PartName="/xl/drawings/drawing34.xml" ContentType="application/vnd.openxmlformats-officedocument.drawing+xml"/>
  <Override PartName="/xl/comments4.xml" ContentType="application/vnd.openxmlformats-officedocument.spreadsheetml.comments+xml"/>
  <Override PartName="/xl/drawings/drawing35.xml" ContentType="application/vnd.openxmlformats-officedocument.drawing+xml"/>
  <Override PartName="/xl/comments5.xml" ContentType="application/vnd.openxmlformats-officedocument.spreadsheetml.comments+xml"/>
  <Override PartName="/xl/drawings/drawing36.xml" ContentType="application/vnd.openxmlformats-officedocument.drawing+xml"/>
  <Override PartName="/xl/comments6.xml" ContentType="application/vnd.openxmlformats-officedocument.spreadsheetml.comments+xml"/>
  <Override PartName="/xl/drawings/drawing37.xml" ContentType="application/vnd.openxmlformats-officedocument.drawing+xml"/>
  <Override PartName="/xl/comments7.xml" ContentType="application/vnd.openxmlformats-officedocument.spreadsheetml.comments+xml"/>
  <Override PartName="/xl/drawings/drawing38.xml" ContentType="application/vnd.openxmlformats-officedocument.drawing+xml"/>
  <Override PartName="/xl/comments8.xml" ContentType="application/vnd.openxmlformats-officedocument.spreadsheetml.comments+xml"/>
  <Override PartName="/xl/drawings/drawing39.xml" ContentType="application/vnd.openxmlformats-officedocument.drawing+xml"/>
  <Override PartName="/xl/comments9.xml" ContentType="application/vnd.openxmlformats-officedocument.spreadsheetml.comments+xml"/>
  <Override PartName="/xl/drawings/drawing40.xml" ContentType="application/vnd.openxmlformats-officedocument.drawing+xml"/>
  <Override PartName="/xl/comments10.xml" ContentType="application/vnd.openxmlformats-officedocument.spreadsheetml.comments+xml"/>
  <Override PartName="/xl/drawings/drawing41.xml" ContentType="application/vnd.openxmlformats-officedocument.drawing+xml"/>
  <Override PartName="/xl/comments11.xml" ContentType="application/vnd.openxmlformats-officedocument.spreadsheetml.comments+xml"/>
  <Override PartName="/xl/drawings/drawing42.xml" ContentType="application/vnd.openxmlformats-officedocument.drawing+xml"/>
  <Override PartName="/xl/comments12.xml" ContentType="application/vnd.openxmlformats-officedocument.spreadsheetml.comments+xml"/>
  <Override PartName="/xl/drawings/drawing43.xml" ContentType="application/vnd.openxmlformats-officedocument.drawing+xml"/>
  <Override PartName="/xl/comments13.xml" ContentType="application/vnd.openxmlformats-officedocument.spreadsheetml.comments+xml"/>
  <Override PartName="/xl/drawings/drawing44.xml" ContentType="application/vnd.openxmlformats-officedocument.drawing+xml"/>
  <Override PartName="/xl/comments14.xml" ContentType="application/vnd.openxmlformats-officedocument.spreadsheetml.comments+xml"/>
  <Override PartName="/xl/drawings/drawing45.xml" ContentType="application/vnd.openxmlformats-officedocument.drawing+xml"/>
  <Override PartName="/xl/comments15.xml" ContentType="application/vnd.openxmlformats-officedocument.spreadsheetml.comments+xml"/>
  <Override PartName="/xl/drawings/drawing46.xml" ContentType="application/vnd.openxmlformats-officedocument.drawing+xml"/>
  <Override PartName="/xl/comments16.xml" ContentType="application/vnd.openxmlformats-officedocument.spreadsheetml.comments+xml"/>
  <Override PartName="/xl/drawings/drawing47.xml" ContentType="application/vnd.openxmlformats-officedocument.drawing+xml"/>
  <Override PartName="/xl/comments17.xml" ContentType="application/vnd.openxmlformats-officedocument.spreadsheetml.comments+xml"/>
  <Override PartName="/xl/drawings/drawing48.xml" ContentType="application/vnd.openxmlformats-officedocument.drawing+xml"/>
  <Override PartName="/xl/comments18.xml" ContentType="application/vnd.openxmlformats-officedocument.spreadsheetml.comments+xml"/>
  <Override PartName="/xl/drawings/drawing49.xml" ContentType="application/vnd.openxmlformats-officedocument.drawing+xml"/>
  <Override PartName="/xl/comments19.xml" ContentType="application/vnd.openxmlformats-officedocument.spreadsheetml.comments+xml"/>
  <Override PartName="/xl/drawings/drawing50.xml" ContentType="application/vnd.openxmlformats-officedocument.drawing+xml"/>
  <Override PartName="/xl/comments20.xml" ContentType="application/vnd.openxmlformats-officedocument.spreadsheetml.comments+xml"/>
  <Override PartName="/xl/drawings/drawing51.xml" ContentType="application/vnd.openxmlformats-officedocument.drawing+xml"/>
  <Override PartName="/xl/comments21.xml" ContentType="application/vnd.openxmlformats-officedocument.spreadsheetml.comments+xml"/>
  <Override PartName="/xl/drawings/drawing52.xml" ContentType="application/vnd.openxmlformats-officedocument.drawing+xml"/>
  <Override PartName="/xl/comments22.xml" ContentType="application/vnd.openxmlformats-officedocument.spreadsheetml.comments+xml"/>
  <Override PartName="/xl/drawings/drawing53.xml" ContentType="application/vnd.openxmlformats-officedocument.drawing+xml"/>
  <Override PartName="/xl/comments23.xml" ContentType="application/vnd.openxmlformats-officedocument.spreadsheetml.comments+xml"/>
  <Override PartName="/xl/drawings/drawing54.xml" ContentType="application/vnd.openxmlformats-officedocument.drawing+xml"/>
  <Override PartName="/xl/comments24.xml" ContentType="application/vnd.openxmlformats-officedocument.spreadsheetml.comments+xml"/>
  <Override PartName="/xl/drawings/drawing55.xml" ContentType="application/vnd.openxmlformats-officedocument.drawing+xml"/>
  <Override PartName="/xl/comments25.xml" ContentType="application/vnd.openxmlformats-officedocument.spreadsheetml.comments+xml"/>
  <Override PartName="/xl/drawings/drawing56.xml" ContentType="application/vnd.openxmlformats-officedocument.drawing+xml"/>
  <Override PartName="/xl/comments26.xml" ContentType="application/vnd.openxmlformats-officedocument.spreadsheetml.comments+xml"/>
  <Override PartName="/xl/drawings/drawing57.xml" ContentType="application/vnd.openxmlformats-officedocument.drawing+xml"/>
  <Override PartName="/xl/comments27.xml" ContentType="application/vnd.openxmlformats-officedocument.spreadsheetml.comments+xml"/>
  <Override PartName="/xl/drawings/drawing58.xml" ContentType="application/vnd.openxmlformats-officedocument.drawing+xml"/>
  <Override PartName="/xl/comments28.xml" ContentType="application/vnd.openxmlformats-officedocument.spreadsheetml.comments+xml"/>
  <Override PartName="/xl/drawings/drawing59.xml" ContentType="application/vnd.openxmlformats-officedocument.drawing+xml"/>
  <Override PartName="/xl/comments29.xml" ContentType="application/vnd.openxmlformats-officedocument.spreadsheetml.comments+xml"/>
  <Override PartName="/xl/drawings/drawing60.xml" ContentType="application/vnd.openxmlformats-officedocument.drawing+xml"/>
  <Override PartName="/xl/comments30.xml" ContentType="application/vnd.openxmlformats-officedocument.spreadsheetml.comments+xml"/>
  <Override PartName="/xl/drawings/drawing6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  <Override PartName="/xl/threadedComments/threadedComment3.xml" ContentType="application/vnd.ms-excel.threadedcomments+xml"/>
  <Override PartName="/xl/threadedComments/threadedComment4.xml" ContentType="application/vnd.ms-excel.threadedcomments+xml"/>
  <Override PartName="/xl/threadedComments/threadedComment5.xml" ContentType="application/vnd.ms-excel.threadedcomments+xml"/>
  <Override PartName="/xl/threadedComments/threadedComment6.xml" ContentType="application/vnd.ms-excel.threadedcomments+xml"/>
  <Override PartName="/xl/threadedComments/threadedComment7.xml" ContentType="application/vnd.ms-excel.threadedcomments+xml"/>
  <Override PartName="/xl/threadedComments/threadedComment8.xml" ContentType="application/vnd.ms-excel.threadedcomments+xml"/>
  <Override PartName="/xl/threadedComments/threadedComment9.xml" ContentType="application/vnd.ms-excel.threadedcomments+xml"/>
  <Override PartName="/xl/threadedComments/threadedComment10.xml" ContentType="application/vnd.ms-excel.threadedcomments+xml"/>
  <Override PartName="/xl/threadedComments/threadedComment11.xml" ContentType="application/vnd.ms-excel.threadedcomments+xml"/>
  <Override PartName="/xl/threadedComments/threadedComment12.xml" ContentType="application/vnd.ms-excel.threadedcomments+xml"/>
  <Override PartName="/xl/threadedComments/threadedComment13.xml" ContentType="application/vnd.ms-excel.threadedcomments+xml"/>
  <Override PartName="/xl/threadedComments/threadedComment14.xml" ContentType="application/vnd.ms-excel.threadedcomments+xml"/>
  <Override PartName="/xl/threadedComments/threadedComment15.xml" ContentType="application/vnd.ms-excel.threadedcomments+xml"/>
  <Override PartName="/xl/threadedComments/threadedComment16.xml" ContentType="application/vnd.ms-excel.threadedcomments+xml"/>
  <Override PartName="/xl/threadedComments/threadedComment17.xml" ContentType="application/vnd.ms-excel.threadedcomments+xml"/>
  <Override PartName="/xl/threadedComments/threadedComment18.xml" ContentType="application/vnd.ms-excel.threadedcomments+xml"/>
  <Override PartName="/xl/threadedComments/threadedComment19.xml" ContentType="application/vnd.ms-excel.threadedcomments+xml"/>
  <Override PartName="/xl/threadedComments/threadedComment20.xml" ContentType="application/vnd.ms-excel.threadedcomments+xml"/>
  <Override PartName="/xl/threadedComments/threadedComment21.xml" ContentType="application/vnd.ms-excel.threadedcomments+xml"/>
  <Override PartName="/xl/threadedComments/threadedComment22.xml" ContentType="application/vnd.ms-excel.threadedcomments+xml"/>
  <Override PartName="/xl/threadedComments/threadedComment23.xml" ContentType="application/vnd.ms-excel.threadedcomments+xml"/>
  <Override PartName="/xl/threadedComments/threadedComment24.xml" ContentType="application/vnd.ms-excel.threadedcomments+xml"/>
  <Override PartName="/xl/threadedComments/threadedComment25.xml" ContentType="application/vnd.ms-excel.threadedcomments+xml"/>
  <Override PartName="/xl/threadedComments/threadedComment26.xml" ContentType="application/vnd.ms-excel.threadedcomments+xml"/>
  <Override PartName="/xl/threadedComments/threadedComment27.xml" ContentType="application/vnd.ms-excel.threadedcomments+xml"/>
  <Override PartName="/xl/threadedComments/threadedComment28.xml" ContentType="application/vnd.ms-excel.threadedcomments+xml"/>
  <Override PartName="/xl/threadedComments/threadedComment29.xml" ContentType="application/vnd.ms-excel.threadedcomments+xml"/>
  <Override PartName="/xl/threadedComments/threadedComment30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D:\www\php\cvicak.net\moje\"/>
    </mc:Choice>
  </mc:AlternateContent>
  <xr:revisionPtr revIDLastSave="0" documentId="13_ncr:1_{579BB2DB-7AE8-4155-91F7-66D00AD0F470}" xr6:coauthVersionLast="47" xr6:coauthVersionMax="47" xr10:uidLastSave="{00000000-0000-0000-0000-000000000000}"/>
  <bookViews>
    <workbookView xWindow="-120" yWindow="-120" windowWidth="29040" windowHeight="15840" firstSheet="3" activeTab="60" xr2:uid="{00000000-000D-0000-FFFF-FFFF00000000}"/>
  </bookViews>
  <sheets>
    <sheet name="MZR1" sheetId="1" state="hidden" r:id="rId1"/>
    <sheet name="MZR2" sheetId="7" state="hidden" r:id="rId2"/>
    <sheet name="MZR3" sheetId="8" state="hidden" r:id="rId3"/>
    <sheet name="MZR4" sheetId="9" r:id="rId4"/>
    <sheet name="MZR5" sheetId="10" state="hidden" r:id="rId5"/>
    <sheet name="MZR6" sheetId="11" state="hidden" r:id="rId6"/>
    <sheet name="MZR7" sheetId="12" state="hidden" r:id="rId7"/>
    <sheet name="MZR8" sheetId="13" state="hidden" r:id="rId8"/>
    <sheet name="MZR9" sheetId="14" state="hidden" r:id="rId9"/>
    <sheet name="MZR10" sheetId="15" state="hidden" r:id="rId10"/>
    <sheet name="MZR11" sheetId="16" state="hidden" r:id="rId11"/>
    <sheet name="MZR12" sheetId="17" state="hidden" r:id="rId12"/>
    <sheet name="MZR13" sheetId="18" state="hidden" r:id="rId13"/>
    <sheet name="MZR14" sheetId="19" state="hidden" r:id="rId14"/>
    <sheet name="MZR15" sheetId="20" state="hidden" r:id="rId15"/>
    <sheet name="MZR16" sheetId="21" state="hidden" r:id="rId16"/>
    <sheet name="MZR17" sheetId="22" state="hidden" r:id="rId17"/>
    <sheet name="MZR18" sheetId="23" state="hidden" r:id="rId18"/>
    <sheet name="MZR19" sheetId="24" state="hidden" r:id="rId19"/>
    <sheet name="MZR20" sheetId="25" state="hidden" r:id="rId20"/>
    <sheet name="MZR21" sheetId="26" state="hidden" r:id="rId21"/>
    <sheet name="MZR22" sheetId="27" state="hidden" r:id="rId22"/>
    <sheet name="MZR23" sheetId="28" state="hidden" r:id="rId23"/>
    <sheet name="MZR24" sheetId="29" state="hidden" r:id="rId24"/>
    <sheet name="MZR25" sheetId="30" state="hidden" r:id="rId25"/>
    <sheet name="MZR26" sheetId="31" state="hidden" r:id="rId26"/>
    <sheet name="MZR27" sheetId="32" state="hidden" r:id="rId27"/>
    <sheet name="MZR28" sheetId="33" state="hidden" r:id="rId28"/>
    <sheet name="MZR29" sheetId="34" state="hidden" r:id="rId29"/>
    <sheet name="MZR30" sheetId="35" state="hidden" r:id="rId30"/>
    <sheet name="NZR1" sheetId="2" state="hidden" r:id="rId31"/>
    <sheet name="NZR2" sheetId="36" state="hidden" r:id="rId32"/>
    <sheet name="NZR3" sheetId="37" state="hidden" r:id="rId33"/>
    <sheet name="NZR4" sheetId="38" state="hidden" r:id="rId34"/>
    <sheet name="NZR5" sheetId="39" state="hidden" r:id="rId35"/>
    <sheet name="NZR6" sheetId="40" state="hidden" r:id="rId36"/>
    <sheet name="NZR7" sheetId="41" state="hidden" r:id="rId37"/>
    <sheet name="NZR8" sheetId="42" state="hidden" r:id="rId38"/>
    <sheet name="NZR9" sheetId="43" state="hidden" r:id="rId39"/>
    <sheet name="NZR10" sheetId="44" state="hidden" r:id="rId40"/>
    <sheet name="NZR11" sheetId="45" state="hidden" r:id="rId41"/>
    <sheet name="NZR12" sheetId="46" state="hidden" r:id="rId42"/>
    <sheet name="NZR13" sheetId="47" state="hidden" r:id="rId43"/>
    <sheet name="NZR14" sheetId="48" state="hidden" r:id="rId44"/>
    <sheet name="NZR15" sheetId="49" state="hidden" r:id="rId45"/>
    <sheet name="NZR16" sheetId="50" state="hidden" r:id="rId46"/>
    <sheet name="NZR17" sheetId="51" state="hidden" r:id="rId47"/>
    <sheet name="NZR18" sheetId="52" state="hidden" r:id="rId48"/>
    <sheet name="NZR19" sheetId="53" state="hidden" r:id="rId49"/>
    <sheet name="NZR20" sheetId="54" state="hidden" r:id="rId50"/>
    <sheet name="NZR21" sheetId="55" state="hidden" r:id="rId51"/>
    <sheet name="NZR22" sheetId="56" state="hidden" r:id="rId52"/>
    <sheet name="NZR23" sheetId="57" state="hidden" r:id="rId53"/>
    <sheet name="NZR24" sheetId="58" state="hidden" r:id="rId54"/>
    <sheet name="NZR25" sheetId="59" state="hidden" r:id="rId55"/>
    <sheet name="NZR26" sheetId="60" state="hidden" r:id="rId56"/>
    <sheet name="NZR27" sheetId="61" state="hidden" r:id="rId57"/>
    <sheet name="NZR28" sheetId="62" state="hidden" r:id="rId58"/>
    <sheet name="NZR29" sheetId="63" state="hidden" r:id="rId59"/>
    <sheet name="NZR30" sheetId="64" state="hidden" r:id="rId60"/>
    <sheet name="Soupiska" sheetId="3" r:id="rId61"/>
    <sheet name="Zpráva R" sheetId="4" r:id="rId62"/>
    <sheet name="Návod" sheetId="6" r:id="rId63"/>
    <sheet name="TYPY" sheetId="5" state="hidden" r:id="rId64"/>
  </sheets>
  <definedNames>
    <definedName name="_xlnm.Print_Titles" localSheetId="60">Soupiska!$1:$10</definedName>
    <definedName name="_xlnm.Print_Area" localSheetId="0">'MZR1'!$A$1:$T$49</definedName>
    <definedName name="_xlnm.Print_Area" localSheetId="1">'MZR2'!$A$1:$T$49</definedName>
    <definedName name="_xlnm.Print_Area" localSheetId="2">'MZR3'!$A$1:$T$49</definedName>
    <definedName name="_xlnm.Print_Area" localSheetId="31">'NZR2'!$A$1:$AB$57</definedName>
    <definedName name="_xlnm.Print_Area" localSheetId="60">Soupiska!$A$1:$V$101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64" l="1"/>
  <c r="C20" i="35"/>
  <c r="C25" i="63"/>
  <c r="C20" i="34"/>
  <c r="C22" i="62"/>
  <c r="C25" i="62"/>
  <c r="C20" i="33"/>
  <c r="C25" i="61"/>
  <c r="C20" i="32"/>
  <c r="C25" i="60"/>
  <c r="C20" i="31"/>
  <c r="C25" i="59"/>
  <c r="C25" i="58"/>
  <c r="C20" i="29"/>
  <c r="C25" i="57"/>
  <c r="C20" i="28"/>
  <c r="C25" i="56"/>
  <c r="C20" i="27"/>
  <c r="C25" i="55"/>
  <c r="C20" i="26"/>
  <c r="C25" i="54"/>
  <c r="C20" i="25"/>
  <c r="C25" i="53"/>
  <c r="C20" i="24"/>
  <c r="C25" i="52"/>
  <c r="C20" i="23"/>
  <c r="C25" i="51"/>
  <c r="C20" i="22"/>
  <c r="C25" i="50"/>
  <c r="C20" i="21"/>
  <c r="C25" i="49"/>
  <c r="C20" i="20"/>
  <c r="C25" i="48"/>
  <c r="C20" i="19"/>
  <c r="C20" i="18"/>
  <c r="C25" i="47"/>
  <c r="C25" i="46"/>
  <c r="C20" i="17"/>
  <c r="C20" i="16"/>
  <c r="C25" i="45"/>
  <c r="C25" i="44"/>
  <c r="R9" i="15"/>
  <c r="C25" i="43"/>
  <c r="C20" i="14"/>
  <c r="C25" i="42"/>
  <c r="C20" i="13"/>
  <c r="C25" i="41"/>
  <c r="C20" i="12"/>
  <c r="C20" i="11"/>
  <c r="C25" i="40"/>
  <c r="C25" i="39"/>
  <c r="C20" i="10"/>
  <c r="C25" i="38"/>
  <c r="C20" i="9"/>
  <c r="C25" i="37"/>
  <c r="C25" i="36"/>
  <c r="C25" i="2"/>
  <c r="C20" i="7"/>
  <c r="C20" i="1"/>
  <c r="C20" i="8"/>
  <c r="C26" i="64"/>
  <c r="C23" i="64"/>
  <c r="C22" i="64"/>
  <c r="C21" i="64"/>
  <c r="C19" i="64"/>
  <c r="C18" i="64"/>
  <c r="C17" i="64"/>
  <c r="C16" i="64"/>
  <c r="C15" i="64"/>
  <c r="C13" i="64"/>
  <c r="C11" i="64"/>
  <c r="X51" i="64"/>
  <c r="U51" i="64"/>
  <c r="R51" i="64"/>
  <c r="O51" i="64"/>
  <c r="L51" i="64"/>
  <c r="D45" i="64"/>
  <c r="AA36" i="64"/>
  <c r="X36" i="64"/>
  <c r="U36" i="64"/>
  <c r="R36" i="64"/>
  <c r="O36" i="64"/>
  <c r="L36" i="64"/>
  <c r="C35" i="64"/>
  <c r="C33" i="64"/>
  <c r="C31" i="64"/>
  <c r="C29" i="64"/>
  <c r="AA26" i="64"/>
  <c r="X26" i="64"/>
  <c r="U26" i="64"/>
  <c r="D41" i="64" s="1"/>
  <c r="R26" i="64"/>
  <c r="O26" i="64"/>
  <c r="AA8" i="64"/>
  <c r="X8" i="64"/>
  <c r="U8" i="64"/>
  <c r="R8" i="64"/>
  <c r="O8" i="64"/>
  <c r="L8" i="64"/>
  <c r="J8" i="64"/>
  <c r="C26" i="63"/>
  <c r="C23" i="63"/>
  <c r="C22" i="63"/>
  <c r="C21" i="63"/>
  <c r="C19" i="63"/>
  <c r="C18" i="63"/>
  <c r="C17" i="63"/>
  <c r="C16" i="63"/>
  <c r="C15" i="63"/>
  <c r="C13" i="63"/>
  <c r="C11" i="63"/>
  <c r="X51" i="63"/>
  <c r="U51" i="63"/>
  <c r="R51" i="63"/>
  <c r="O51" i="63"/>
  <c r="L51" i="63"/>
  <c r="D45" i="63"/>
  <c r="AA36" i="63"/>
  <c r="X36" i="63"/>
  <c r="U36" i="63"/>
  <c r="R36" i="63"/>
  <c r="O36" i="63"/>
  <c r="L36" i="63"/>
  <c r="C35" i="63"/>
  <c r="C33" i="63"/>
  <c r="C31" i="63"/>
  <c r="C29" i="63"/>
  <c r="AA26" i="63"/>
  <c r="X26" i="63"/>
  <c r="U26" i="63"/>
  <c r="R26" i="63"/>
  <c r="O26" i="63"/>
  <c r="AA8" i="63"/>
  <c r="X8" i="63"/>
  <c r="U8" i="63"/>
  <c r="R8" i="63"/>
  <c r="O8" i="63"/>
  <c r="L8" i="63"/>
  <c r="J8" i="63"/>
  <c r="C26" i="62"/>
  <c r="C23" i="62"/>
  <c r="C21" i="62"/>
  <c r="C19" i="62"/>
  <c r="C18" i="62"/>
  <c r="C17" i="62"/>
  <c r="C16" i="62"/>
  <c r="C15" i="62"/>
  <c r="C13" i="62"/>
  <c r="C11" i="62"/>
  <c r="X51" i="62"/>
  <c r="U51" i="62"/>
  <c r="R51" i="62"/>
  <c r="O51" i="62"/>
  <c r="L51" i="62"/>
  <c r="D45" i="62"/>
  <c r="AA36" i="62"/>
  <c r="X36" i="62"/>
  <c r="U36" i="62"/>
  <c r="R36" i="62"/>
  <c r="O36" i="62"/>
  <c r="L36" i="62"/>
  <c r="C35" i="62"/>
  <c r="C33" i="62"/>
  <c r="C31" i="62"/>
  <c r="C29" i="62"/>
  <c r="AA26" i="62"/>
  <c r="X26" i="62"/>
  <c r="U26" i="62"/>
  <c r="R26" i="62"/>
  <c r="O26" i="62"/>
  <c r="AA8" i="62"/>
  <c r="X8" i="62"/>
  <c r="U8" i="62"/>
  <c r="R8" i="62"/>
  <c r="O8" i="62"/>
  <c r="L8" i="62"/>
  <c r="J8" i="62"/>
  <c r="C26" i="61"/>
  <c r="C23" i="61"/>
  <c r="C22" i="61"/>
  <c r="C21" i="61"/>
  <c r="C19" i="61"/>
  <c r="C18" i="61"/>
  <c r="C17" i="61"/>
  <c r="C16" i="61"/>
  <c r="C15" i="61"/>
  <c r="C13" i="61"/>
  <c r="C11" i="61"/>
  <c r="X51" i="61"/>
  <c r="U51" i="61"/>
  <c r="R51" i="61"/>
  <c r="O51" i="61"/>
  <c r="L51" i="61"/>
  <c r="D45" i="61"/>
  <c r="AA36" i="61"/>
  <c r="X36" i="61"/>
  <c r="U36" i="61"/>
  <c r="R36" i="61"/>
  <c r="O36" i="61"/>
  <c r="L36" i="61"/>
  <c r="C35" i="61"/>
  <c r="C33" i="61"/>
  <c r="C31" i="61"/>
  <c r="C29" i="61"/>
  <c r="AA26" i="61"/>
  <c r="X26" i="61"/>
  <c r="U26" i="61"/>
  <c r="R26" i="61"/>
  <c r="O26" i="61"/>
  <c r="AA8" i="61"/>
  <c r="X8" i="61"/>
  <c r="U8" i="61"/>
  <c r="R8" i="61"/>
  <c r="O8" i="61"/>
  <c r="L8" i="61"/>
  <c r="J8" i="61"/>
  <c r="C26" i="60"/>
  <c r="C23" i="60"/>
  <c r="C22" i="60"/>
  <c r="C21" i="60"/>
  <c r="C19" i="60"/>
  <c r="C18" i="60"/>
  <c r="C17" i="60"/>
  <c r="C16" i="60"/>
  <c r="C15" i="60"/>
  <c r="C13" i="60"/>
  <c r="C11" i="60"/>
  <c r="X51" i="60"/>
  <c r="U51" i="60"/>
  <c r="R51" i="60"/>
  <c r="O51" i="60"/>
  <c r="L51" i="60"/>
  <c r="D45" i="60"/>
  <c r="AA36" i="60"/>
  <c r="X36" i="60"/>
  <c r="U36" i="60"/>
  <c r="R36" i="60"/>
  <c r="O36" i="60"/>
  <c r="L36" i="60"/>
  <c r="C35" i="60"/>
  <c r="C33" i="60"/>
  <c r="C31" i="60"/>
  <c r="C29" i="60"/>
  <c r="AA26" i="60"/>
  <c r="X26" i="60"/>
  <c r="U26" i="60"/>
  <c r="R26" i="60"/>
  <c r="O26" i="60"/>
  <c r="AA8" i="60"/>
  <c r="X8" i="60"/>
  <c r="U8" i="60"/>
  <c r="R8" i="60"/>
  <c r="O8" i="60"/>
  <c r="L8" i="60"/>
  <c r="J8" i="60"/>
  <c r="C26" i="59"/>
  <c r="C23" i="59"/>
  <c r="C22" i="59"/>
  <c r="C21" i="59"/>
  <c r="C19" i="59"/>
  <c r="C18" i="59"/>
  <c r="C17" i="59"/>
  <c r="C16" i="59"/>
  <c r="C15" i="59"/>
  <c r="C13" i="59"/>
  <c r="C11" i="59"/>
  <c r="X51" i="59"/>
  <c r="U51" i="59"/>
  <c r="R51" i="59"/>
  <c r="O51" i="59"/>
  <c r="L51" i="59"/>
  <c r="D45" i="59"/>
  <c r="AA36" i="59"/>
  <c r="X36" i="59"/>
  <c r="U36" i="59"/>
  <c r="R36" i="59"/>
  <c r="O36" i="59"/>
  <c r="L36" i="59"/>
  <c r="D43" i="59" s="1"/>
  <c r="C35" i="59"/>
  <c r="C33" i="59"/>
  <c r="C31" i="59"/>
  <c r="C29" i="59"/>
  <c r="AA26" i="59"/>
  <c r="X26" i="59"/>
  <c r="U26" i="59"/>
  <c r="R26" i="59"/>
  <c r="O26" i="59"/>
  <c r="AA8" i="59"/>
  <c r="X8" i="59"/>
  <c r="U8" i="59"/>
  <c r="R8" i="59"/>
  <c r="O8" i="59"/>
  <c r="L8" i="59"/>
  <c r="J8" i="59"/>
  <c r="C26" i="58"/>
  <c r="C23" i="58"/>
  <c r="C22" i="58"/>
  <c r="C21" i="58"/>
  <c r="C19" i="58"/>
  <c r="C18" i="58"/>
  <c r="C17" i="58"/>
  <c r="C16" i="58"/>
  <c r="C15" i="58"/>
  <c r="C13" i="58"/>
  <c r="C11" i="58"/>
  <c r="X51" i="58"/>
  <c r="U51" i="58"/>
  <c r="R51" i="58"/>
  <c r="O51" i="58"/>
  <c r="L51" i="58"/>
  <c r="D45" i="58"/>
  <c r="AA36" i="58"/>
  <c r="X36" i="58"/>
  <c r="U36" i="58"/>
  <c r="R36" i="58"/>
  <c r="O36" i="58"/>
  <c r="L36" i="58"/>
  <c r="C35" i="58"/>
  <c r="C33" i="58"/>
  <c r="C31" i="58"/>
  <c r="C29" i="58"/>
  <c r="AA26" i="58"/>
  <c r="X26" i="58"/>
  <c r="U26" i="58"/>
  <c r="R26" i="58"/>
  <c r="O26" i="58"/>
  <c r="D41" i="58" s="1"/>
  <c r="AA8" i="58"/>
  <c r="X8" i="58"/>
  <c r="U8" i="58"/>
  <c r="R8" i="58"/>
  <c r="O8" i="58"/>
  <c r="L8" i="58"/>
  <c r="J8" i="58"/>
  <c r="C26" i="57"/>
  <c r="C23" i="57"/>
  <c r="C22" i="57"/>
  <c r="C21" i="57"/>
  <c r="C19" i="57"/>
  <c r="C18" i="57"/>
  <c r="C17" i="57"/>
  <c r="C16" i="57"/>
  <c r="C15" i="57"/>
  <c r="C13" i="57"/>
  <c r="C11" i="57"/>
  <c r="X51" i="57"/>
  <c r="U51" i="57"/>
  <c r="R51" i="57"/>
  <c r="O51" i="57"/>
  <c r="L51" i="57"/>
  <c r="D45" i="57"/>
  <c r="AA36" i="57"/>
  <c r="X36" i="57"/>
  <c r="U36" i="57"/>
  <c r="R36" i="57"/>
  <c r="O36" i="57"/>
  <c r="L36" i="57"/>
  <c r="C35" i="57"/>
  <c r="C33" i="57"/>
  <c r="C31" i="57"/>
  <c r="C29" i="57"/>
  <c r="AA26" i="57"/>
  <c r="X26" i="57"/>
  <c r="U26" i="57"/>
  <c r="R26" i="57"/>
  <c r="O26" i="57"/>
  <c r="AA8" i="57"/>
  <c r="X8" i="57"/>
  <c r="U8" i="57"/>
  <c r="R8" i="57"/>
  <c r="O8" i="57"/>
  <c r="L8" i="57"/>
  <c r="J8" i="57"/>
  <c r="C26" i="56"/>
  <c r="C23" i="56"/>
  <c r="C22" i="56"/>
  <c r="C21" i="56"/>
  <c r="C19" i="56"/>
  <c r="C18" i="56"/>
  <c r="C17" i="56"/>
  <c r="C16" i="56"/>
  <c r="C15" i="56"/>
  <c r="C13" i="56"/>
  <c r="C11" i="56"/>
  <c r="X51" i="56"/>
  <c r="U51" i="56"/>
  <c r="R51" i="56"/>
  <c r="O51" i="56"/>
  <c r="L51" i="56"/>
  <c r="D45" i="56"/>
  <c r="AA36" i="56"/>
  <c r="X36" i="56"/>
  <c r="U36" i="56"/>
  <c r="R36" i="56"/>
  <c r="O36" i="56"/>
  <c r="L36" i="56"/>
  <c r="C35" i="56"/>
  <c r="C33" i="56"/>
  <c r="C31" i="56"/>
  <c r="C29" i="56"/>
  <c r="AA26" i="56"/>
  <c r="X26" i="56"/>
  <c r="U26" i="56"/>
  <c r="R26" i="56"/>
  <c r="O26" i="56"/>
  <c r="AA8" i="56"/>
  <c r="X8" i="56"/>
  <c r="U8" i="56"/>
  <c r="R8" i="56"/>
  <c r="O8" i="56"/>
  <c r="L8" i="56"/>
  <c r="J8" i="56"/>
  <c r="C26" i="55"/>
  <c r="C23" i="55"/>
  <c r="C22" i="55"/>
  <c r="C21" i="55"/>
  <c r="C19" i="55"/>
  <c r="C18" i="55"/>
  <c r="C17" i="55"/>
  <c r="C16" i="55"/>
  <c r="C15" i="55"/>
  <c r="C13" i="55"/>
  <c r="C11" i="55"/>
  <c r="X51" i="55"/>
  <c r="U51" i="55"/>
  <c r="R51" i="55"/>
  <c r="O51" i="55"/>
  <c r="L51" i="55"/>
  <c r="D45" i="55"/>
  <c r="AA36" i="55"/>
  <c r="X36" i="55"/>
  <c r="U36" i="55"/>
  <c r="R36" i="55"/>
  <c r="O36" i="55"/>
  <c r="L36" i="55"/>
  <c r="C35" i="55"/>
  <c r="C33" i="55"/>
  <c r="C31" i="55"/>
  <c r="C29" i="55"/>
  <c r="AA26" i="55"/>
  <c r="X26" i="55"/>
  <c r="U26" i="55"/>
  <c r="R26" i="55"/>
  <c r="O26" i="55"/>
  <c r="AA8" i="55"/>
  <c r="X8" i="55"/>
  <c r="U8" i="55"/>
  <c r="R8" i="55"/>
  <c r="O8" i="55"/>
  <c r="L8" i="55"/>
  <c r="J8" i="55"/>
  <c r="C26" i="54"/>
  <c r="C23" i="54"/>
  <c r="C22" i="54"/>
  <c r="C21" i="54"/>
  <c r="C19" i="54"/>
  <c r="C18" i="54"/>
  <c r="C17" i="54"/>
  <c r="C16" i="54"/>
  <c r="C15" i="54"/>
  <c r="C13" i="54"/>
  <c r="C11" i="54"/>
  <c r="X51" i="54"/>
  <c r="U51" i="54"/>
  <c r="R51" i="54"/>
  <c r="O51" i="54"/>
  <c r="L51" i="54"/>
  <c r="D45" i="54"/>
  <c r="AA36" i="54"/>
  <c r="X36" i="54"/>
  <c r="U36" i="54"/>
  <c r="R36" i="54"/>
  <c r="O36" i="54"/>
  <c r="L36" i="54"/>
  <c r="C35" i="54"/>
  <c r="C33" i="54"/>
  <c r="C31" i="54"/>
  <c r="C29" i="54"/>
  <c r="AA26" i="54"/>
  <c r="X26" i="54"/>
  <c r="U26" i="54"/>
  <c r="R26" i="54"/>
  <c r="O26" i="54"/>
  <c r="AA8" i="54"/>
  <c r="X8" i="54"/>
  <c r="U8" i="54"/>
  <c r="R8" i="54"/>
  <c r="O8" i="54"/>
  <c r="L8" i="54"/>
  <c r="J8" i="54"/>
  <c r="C26" i="53"/>
  <c r="C23" i="53"/>
  <c r="C22" i="53"/>
  <c r="C21" i="53"/>
  <c r="C19" i="53"/>
  <c r="C18" i="53"/>
  <c r="C17" i="53"/>
  <c r="C16" i="53"/>
  <c r="C15" i="53"/>
  <c r="C13" i="53"/>
  <c r="C11" i="53"/>
  <c r="X51" i="53"/>
  <c r="U51" i="53"/>
  <c r="R51" i="53"/>
  <c r="O51" i="53"/>
  <c r="L51" i="53"/>
  <c r="D45" i="53"/>
  <c r="AA36" i="53"/>
  <c r="X36" i="53"/>
  <c r="U36" i="53"/>
  <c r="R36" i="53"/>
  <c r="O36" i="53"/>
  <c r="L36" i="53"/>
  <c r="C35" i="53"/>
  <c r="C33" i="53"/>
  <c r="C31" i="53"/>
  <c r="C29" i="53"/>
  <c r="AA26" i="53"/>
  <c r="X26" i="53"/>
  <c r="U26" i="53"/>
  <c r="R26" i="53"/>
  <c r="O26" i="53"/>
  <c r="AA8" i="53"/>
  <c r="X8" i="53"/>
  <c r="U8" i="53"/>
  <c r="R8" i="53"/>
  <c r="O8" i="53"/>
  <c r="L8" i="53"/>
  <c r="J8" i="53"/>
  <c r="C26" i="52"/>
  <c r="C23" i="52"/>
  <c r="C22" i="52"/>
  <c r="C21" i="52"/>
  <c r="C19" i="52"/>
  <c r="C18" i="52"/>
  <c r="C17" i="52"/>
  <c r="C16" i="52"/>
  <c r="C15" i="52"/>
  <c r="C13" i="52"/>
  <c r="C11" i="52"/>
  <c r="X51" i="52"/>
  <c r="U51" i="52"/>
  <c r="R51" i="52"/>
  <c r="O51" i="52"/>
  <c r="L51" i="52"/>
  <c r="D45" i="52"/>
  <c r="AA36" i="52"/>
  <c r="X36" i="52"/>
  <c r="U36" i="52"/>
  <c r="R36" i="52"/>
  <c r="O36" i="52"/>
  <c r="L36" i="52"/>
  <c r="C35" i="52"/>
  <c r="C33" i="52"/>
  <c r="C31" i="52"/>
  <c r="C29" i="52"/>
  <c r="AA26" i="52"/>
  <c r="D41" i="52" s="1"/>
  <c r="X26" i="52"/>
  <c r="U26" i="52"/>
  <c r="R26" i="52"/>
  <c r="O26" i="52"/>
  <c r="AA8" i="52"/>
  <c r="X8" i="52"/>
  <c r="U8" i="52"/>
  <c r="R8" i="52"/>
  <c r="O8" i="52"/>
  <c r="L8" i="52"/>
  <c r="J8" i="52"/>
  <c r="C26" i="51"/>
  <c r="C23" i="51"/>
  <c r="C22" i="51"/>
  <c r="C21" i="51"/>
  <c r="C19" i="51"/>
  <c r="C18" i="51"/>
  <c r="C17" i="51"/>
  <c r="C16" i="51"/>
  <c r="C15" i="51"/>
  <c r="C13" i="51"/>
  <c r="C11" i="51"/>
  <c r="X51" i="51"/>
  <c r="U51" i="51"/>
  <c r="R51" i="51"/>
  <c r="O51" i="51"/>
  <c r="L51" i="51"/>
  <c r="D45" i="51"/>
  <c r="AA36" i="51"/>
  <c r="X36" i="51"/>
  <c r="U36" i="51"/>
  <c r="R36" i="51"/>
  <c r="O36" i="51"/>
  <c r="L36" i="51"/>
  <c r="C35" i="51"/>
  <c r="C33" i="51"/>
  <c r="C31" i="51"/>
  <c r="C29" i="51"/>
  <c r="AA26" i="51"/>
  <c r="X26" i="51"/>
  <c r="U26" i="51"/>
  <c r="R26" i="51"/>
  <c r="O26" i="51"/>
  <c r="AA8" i="51"/>
  <c r="X8" i="51"/>
  <c r="U8" i="51"/>
  <c r="R8" i="51"/>
  <c r="O8" i="51"/>
  <c r="L8" i="51"/>
  <c r="J8" i="51"/>
  <c r="C26" i="50"/>
  <c r="C23" i="50"/>
  <c r="C22" i="50"/>
  <c r="C21" i="50"/>
  <c r="C19" i="50"/>
  <c r="C18" i="50"/>
  <c r="C17" i="50"/>
  <c r="C16" i="50"/>
  <c r="C15" i="50"/>
  <c r="C13" i="50"/>
  <c r="C11" i="50"/>
  <c r="X51" i="50"/>
  <c r="U51" i="50"/>
  <c r="R51" i="50"/>
  <c r="O51" i="50"/>
  <c r="L51" i="50"/>
  <c r="D45" i="50"/>
  <c r="AA36" i="50"/>
  <c r="X36" i="50"/>
  <c r="U36" i="50"/>
  <c r="R36" i="50"/>
  <c r="O36" i="50"/>
  <c r="L36" i="50"/>
  <c r="C35" i="50"/>
  <c r="C33" i="50"/>
  <c r="C31" i="50"/>
  <c r="C29" i="50"/>
  <c r="AA26" i="50"/>
  <c r="X26" i="50"/>
  <c r="U26" i="50"/>
  <c r="R26" i="50"/>
  <c r="O26" i="50"/>
  <c r="AA8" i="50"/>
  <c r="X8" i="50"/>
  <c r="U8" i="50"/>
  <c r="R8" i="50"/>
  <c r="O8" i="50"/>
  <c r="L8" i="50"/>
  <c r="J8" i="50"/>
  <c r="C26" i="49"/>
  <c r="C23" i="49"/>
  <c r="C22" i="49"/>
  <c r="C21" i="49"/>
  <c r="C19" i="49"/>
  <c r="C18" i="49"/>
  <c r="C17" i="49"/>
  <c r="C16" i="49"/>
  <c r="C15" i="49"/>
  <c r="C13" i="49"/>
  <c r="C11" i="49"/>
  <c r="X51" i="49"/>
  <c r="U51" i="49"/>
  <c r="R51" i="49"/>
  <c r="O51" i="49"/>
  <c r="L51" i="49"/>
  <c r="D45" i="49"/>
  <c r="AA36" i="49"/>
  <c r="X36" i="49"/>
  <c r="U36" i="49"/>
  <c r="R36" i="49"/>
  <c r="O36" i="49"/>
  <c r="L36" i="49"/>
  <c r="C35" i="49"/>
  <c r="C33" i="49"/>
  <c r="C31" i="49"/>
  <c r="C29" i="49"/>
  <c r="AA26" i="49"/>
  <c r="X26" i="49"/>
  <c r="U26" i="49"/>
  <c r="R26" i="49"/>
  <c r="O26" i="49"/>
  <c r="AA8" i="49"/>
  <c r="X8" i="49"/>
  <c r="U8" i="49"/>
  <c r="R8" i="49"/>
  <c r="O8" i="49"/>
  <c r="L8" i="49"/>
  <c r="J8" i="49"/>
  <c r="C26" i="48"/>
  <c r="C23" i="48"/>
  <c r="C22" i="48"/>
  <c r="C21" i="48"/>
  <c r="C19" i="48"/>
  <c r="C18" i="48"/>
  <c r="C17" i="48"/>
  <c r="C16" i="48"/>
  <c r="C15" i="48"/>
  <c r="C13" i="48"/>
  <c r="C11" i="48"/>
  <c r="X51" i="48"/>
  <c r="U51" i="48"/>
  <c r="R51" i="48"/>
  <c r="O51" i="48"/>
  <c r="L51" i="48"/>
  <c r="D45" i="48"/>
  <c r="AA36" i="48"/>
  <c r="X36" i="48"/>
  <c r="U36" i="48"/>
  <c r="R36" i="48"/>
  <c r="O36" i="48"/>
  <c r="L36" i="48"/>
  <c r="C35" i="48"/>
  <c r="C33" i="48"/>
  <c r="C31" i="48"/>
  <c r="C29" i="48"/>
  <c r="AA26" i="48"/>
  <c r="X26" i="48"/>
  <c r="U26" i="48"/>
  <c r="R26" i="48"/>
  <c r="O26" i="48"/>
  <c r="AA8" i="48"/>
  <c r="X8" i="48"/>
  <c r="U8" i="48"/>
  <c r="R8" i="48"/>
  <c r="O8" i="48"/>
  <c r="L8" i="48"/>
  <c r="J8" i="48"/>
  <c r="C26" i="46"/>
  <c r="C26" i="47"/>
  <c r="C23" i="47"/>
  <c r="C22" i="47"/>
  <c r="C21" i="47"/>
  <c r="C19" i="47"/>
  <c r="C18" i="47"/>
  <c r="C17" i="47"/>
  <c r="C16" i="47"/>
  <c r="C15" i="47"/>
  <c r="C13" i="47"/>
  <c r="C11" i="47"/>
  <c r="X51" i="47"/>
  <c r="U51" i="47"/>
  <c r="R51" i="47"/>
  <c r="O51" i="47"/>
  <c r="L51" i="47"/>
  <c r="D45" i="47"/>
  <c r="AA36" i="47"/>
  <c r="X36" i="47"/>
  <c r="U36" i="47"/>
  <c r="R36" i="47"/>
  <c r="O36" i="47"/>
  <c r="L36" i="47"/>
  <c r="C35" i="47"/>
  <c r="C33" i="47"/>
  <c r="C31" i="47"/>
  <c r="C29" i="47"/>
  <c r="AA26" i="47"/>
  <c r="X26" i="47"/>
  <c r="U26" i="47"/>
  <c r="R26" i="47"/>
  <c r="O26" i="47"/>
  <c r="AA8" i="47"/>
  <c r="X8" i="47"/>
  <c r="U8" i="47"/>
  <c r="R8" i="47"/>
  <c r="O8" i="47"/>
  <c r="L8" i="47"/>
  <c r="J8" i="47"/>
  <c r="C23" i="46"/>
  <c r="C22" i="46"/>
  <c r="C21" i="46"/>
  <c r="C19" i="46"/>
  <c r="C18" i="46"/>
  <c r="C17" i="46"/>
  <c r="C16" i="46"/>
  <c r="C15" i="46"/>
  <c r="C13" i="46"/>
  <c r="C11" i="46"/>
  <c r="X51" i="46"/>
  <c r="U51" i="46"/>
  <c r="R51" i="46"/>
  <c r="O51" i="46"/>
  <c r="L51" i="46"/>
  <c r="D45" i="46"/>
  <c r="AA36" i="46"/>
  <c r="X36" i="46"/>
  <c r="U36" i="46"/>
  <c r="R36" i="46"/>
  <c r="O36" i="46"/>
  <c r="L36" i="46"/>
  <c r="D43" i="46" s="1"/>
  <c r="C35" i="46"/>
  <c r="C33" i="46"/>
  <c r="C31" i="46"/>
  <c r="C29" i="46"/>
  <c r="AA26" i="46"/>
  <c r="X26" i="46"/>
  <c r="U26" i="46"/>
  <c r="R26" i="46"/>
  <c r="O26" i="46"/>
  <c r="AA8" i="46"/>
  <c r="X8" i="46"/>
  <c r="U8" i="46"/>
  <c r="R8" i="46"/>
  <c r="O8" i="46"/>
  <c r="L8" i="46"/>
  <c r="J8" i="46"/>
  <c r="C26" i="45"/>
  <c r="C23" i="45"/>
  <c r="C22" i="45"/>
  <c r="C21" i="45"/>
  <c r="C19" i="45"/>
  <c r="C18" i="45"/>
  <c r="C17" i="45"/>
  <c r="C16" i="45"/>
  <c r="C15" i="45"/>
  <c r="C13" i="45"/>
  <c r="C11" i="45"/>
  <c r="X51" i="45"/>
  <c r="U51" i="45"/>
  <c r="R51" i="45"/>
  <c r="O51" i="45"/>
  <c r="L51" i="45"/>
  <c r="D45" i="45"/>
  <c r="AA36" i="45"/>
  <c r="X36" i="45"/>
  <c r="U36" i="45"/>
  <c r="R36" i="45"/>
  <c r="O36" i="45"/>
  <c r="L36" i="45"/>
  <c r="C35" i="45"/>
  <c r="C33" i="45"/>
  <c r="C31" i="45"/>
  <c r="C29" i="45"/>
  <c r="AA26" i="45"/>
  <c r="X26" i="45"/>
  <c r="U26" i="45"/>
  <c r="R26" i="45"/>
  <c r="O26" i="45"/>
  <c r="AA8" i="45"/>
  <c r="X8" i="45"/>
  <c r="U8" i="45"/>
  <c r="R8" i="45"/>
  <c r="O8" i="45"/>
  <c r="L8" i="45"/>
  <c r="J8" i="45"/>
  <c r="C26" i="44"/>
  <c r="C23" i="44"/>
  <c r="C22" i="44"/>
  <c r="C21" i="44"/>
  <c r="C19" i="44"/>
  <c r="C18" i="44"/>
  <c r="C17" i="44"/>
  <c r="C16" i="44"/>
  <c r="C15" i="44"/>
  <c r="C13" i="44"/>
  <c r="C11" i="44"/>
  <c r="X51" i="44"/>
  <c r="U51" i="44"/>
  <c r="R51" i="44"/>
  <c r="O51" i="44"/>
  <c r="L51" i="44"/>
  <c r="D45" i="44"/>
  <c r="AA36" i="44"/>
  <c r="X36" i="44"/>
  <c r="U36" i="44"/>
  <c r="R36" i="44"/>
  <c r="O36" i="44"/>
  <c r="L36" i="44"/>
  <c r="C35" i="44"/>
  <c r="C33" i="44"/>
  <c r="C31" i="44"/>
  <c r="C29" i="44"/>
  <c r="AA26" i="44"/>
  <c r="X26" i="44"/>
  <c r="U26" i="44"/>
  <c r="R26" i="44"/>
  <c r="O26" i="44"/>
  <c r="AA8" i="44"/>
  <c r="X8" i="44"/>
  <c r="U8" i="44"/>
  <c r="R8" i="44"/>
  <c r="O8" i="44"/>
  <c r="L8" i="44"/>
  <c r="J8" i="44"/>
  <c r="C26" i="43"/>
  <c r="C23" i="43"/>
  <c r="C22" i="43"/>
  <c r="C21" i="43"/>
  <c r="C19" i="43"/>
  <c r="C18" i="43"/>
  <c r="C17" i="43"/>
  <c r="C16" i="43"/>
  <c r="C15" i="43"/>
  <c r="C13" i="43"/>
  <c r="C11" i="43"/>
  <c r="X51" i="43"/>
  <c r="U51" i="43"/>
  <c r="R51" i="43"/>
  <c r="O51" i="43"/>
  <c r="L51" i="43"/>
  <c r="D45" i="43"/>
  <c r="AA36" i="43"/>
  <c r="X36" i="43"/>
  <c r="U36" i="43"/>
  <c r="R36" i="43"/>
  <c r="O36" i="43"/>
  <c r="L36" i="43"/>
  <c r="D43" i="43" s="1"/>
  <c r="C35" i="43"/>
  <c r="C33" i="43"/>
  <c r="C31" i="43"/>
  <c r="C29" i="43"/>
  <c r="AA26" i="43"/>
  <c r="X26" i="43"/>
  <c r="U26" i="43"/>
  <c r="R26" i="43"/>
  <c r="O26" i="43"/>
  <c r="AA8" i="43"/>
  <c r="X8" i="43"/>
  <c r="U8" i="43"/>
  <c r="R8" i="43"/>
  <c r="O8" i="43"/>
  <c r="L8" i="43"/>
  <c r="J8" i="43"/>
  <c r="C26" i="42"/>
  <c r="C23" i="42"/>
  <c r="C22" i="42"/>
  <c r="C21" i="42"/>
  <c r="C19" i="42"/>
  <c r="C18" i="42"/>
  <c r="C17" i="42"/>
  <c r="C16" i="42"/>
  <c r="C15" i="42"/>
  <c r="C13" i="42"/>
  <c r="C11" i="42"/>
  <c r="X51" i="42"/>
  <c r="U51" i="42"/>
  <c r="R51" i="42"/>
  <c r="O51" i="42"/>
  <c r="L51" i="42"/>
  <c r="D45" i="42"/>
  <c r="AA36" i="42"/>
  <c r="X36" i="42"/>
  <c r="U36" i="42"/>
  <c r="R36" i="42"/>
  <c r="O36" i="42"/>
  <c r="L36" i="42"/>
  <c r="C35" i="42"/>
  <c r="C33" i="42"/>
  <c r="C31" i="42"/>
  <c r="C29" i="42"/>
  <c r="AA26" i="42"/>
  <c r="X26" i="42"/>
  <c r="U26" i="42"/>
  <c r="R26" i="42"/>
  <c r="O26" i="42"/>
  <c r="AA8" i="42"/>
  <c r="X8" i="42"/>
  <c r="U8" i="42"/>
  <c r="R8" i="42"/>
  <c r="O8" i="42"/>
  <c r="L8" i="42"/>
  <c r="J8" i="42"/>
  <c r="C26" i="41"/>
  <c r="C23" i="41"/>
  <c r="C22" i="41"/>
  <c r="C21" i="41"/>
  <c r="C19" i="41"/>
  <c r="C18" i="41"/>
  <c r="C17" i="41"/>
  <c r="C16" i="41"/>
  <c r="C15" i="41"/>
  <c r="C13" i="41"/>
  <c r="C11" i="41"/>
  <c r="X51" i="41"/>
  <c r="U51" i="41"/>
  <c r="R51" i="41"/>
  <c r="O51" i="41"/>
  <c r="L51" i="41"/>
  <c r="D45" i="41"/>
  <c r="AA36" i="41"/>
  <c r="X36" i="41"/>
  <c r="U36" i="41"/>
  <c r="R36" i="41"/>
  <c r="O36" i="41"/>
  <c r="L36" i="41"/>
  <c r="C35" i="41"/>
  <c r="C33" i="41"/>
  <c r="C31" i="41"/>
  <c r="C29" i="41"/>
  <c r="AA26" i="41"/>
  <c r="X26" i="41"/>
  <c r="U26" i="41"/>
  <c r="R26" i="41"/>
  <c r="O26" i="41"/>
  <c r="AA8" i="41"/>
  <c r="X8" i="41"/>
  <c r="U8" i="41"/>
  <c r="R8" i="41"/>
  <c r="O8" i="41"/>
  <c r="L8" i="41"/>
  <c r="J8" i="41"/>
  <c r="C26" i="40"/>
  <c r="C23" i="40"/>
  <c r="C22" i="40"/>
  <c r="C21" i="40"/>
  <c r="C19" i="40"/>
  <c r="C18" i="40"/>
  <c r="C17" i="40"/>
  <c r="C16" i="40"/>
  <c r="C15" i="40"/>
  <c r="C13" i="40"/>
  <c r="C11" i="40"/>
  <c r="X51" i="40"/>
  <c r="U51" i="40"/>
  <c r="R51" i="40"/>
  <c r="O51" i="40"/>
  <c r="L51" i="40"/>
  <c r="D45" i="40"/>
  <c r="AA36" i="40"/>
  <c r="X36" i="40"/>
  <c r="U36" i="40"/>
  <c r="R36" i="40"/>
  <c r="O36" i="40"/>
  <c r="L36" i="40"/>
  <c r="C35" i="40"/>
  <c r="C33" i="40"/>
  <c r="C31" i="40"/>
  <c r="C29" i="40"/>
  <c r="AA26" i="40"/>
  <c r="X26" i="40"/>
  <c r="U26" i="40"/>
  <c r="R26" i="40"/>
  <c r="O26" i="40"/>
  <c r="AA8" i="40"/>
  <c r="X8" i="40"/>
  <c r="U8" i="40"/>
  <c r="R8" i="40"/>
  <c r="O8" i="40"/>
  <c r="L8" i="40"/>
  <c r="J8" i="40"/>
  <c r="C26" i="39"/>
  <c r="C23" i="39"/>
  <c r="C22" i="39"/>
  <c r="C21" i="39"/>
  <c r="C19" i="39"/>
  <c r="C18" i="39"/>
  <c r="C17" i="39"/>
  <c r="C16" i="39"/>
  <c r="C15" i="39"/>
  <c r="C13" i="39"/>
  <c r="C11" i="39"/>
  <c r="X51" i="39"/>
  <c r="U51" i="39"/>
  <c r="R51" i="39"/>
  <c r="O51" i="39"/>
  <c r="L51" i="39"/>
  <c r="D45" i="39"/>
  <c r="AA36" i="39"/>
  <c r="X36" i="39"/>
  <c r="U36" i="39"/>
  <c r="R36" i="39"/>
  <c r="O36" i="39"/>
  <c r="L36" i="39"/>
  <c r="C35" i="39"/>
  <c r="C33" i="39"/>
  <c r="C31" i="39"/>
  <c r="C29" i="39"/>
  <c r="AA26" i="39"/>
  <c r="X26" i="39"/>
  <c r="U26" i="39"/>
  <c r="R26" i="39"/>
  <c r="O26" i="39"/>
  <c r="AA8" i="39"/>
  <c r="X8" i="39"/>
  <c r="U8" i="39"/>
  <c r="R8" i="39"/>
  <c r="O8" i="39"/>
  <c r="L8" i="39"/>
  <c r="J8" i="39"/>
  <c r="C26" i="38"/>
  <c r="C23" i="38"/>
  <c r="C22" i="38"/>
  <c r="C21" i="38"/>
  <c r="C19" i="38"/>
  <c r="C18" i="38"/>
  <c r="C17" i="38"/>
  <c r="C16" i="38"/>
  <c r="C15" i="38"/>
  <c r="C13" i="38"/>
  <c r="C11" i="38"/>
  <c r="X51" i="38"/>
  <c r="U51" i="38"/>
  <c r="R51" i="38"/>
  <c r="O51" i="38"/>
  <c r="L51" i="38"/>
  <c r="D45" i="38"/>
  <c r="AA36" i="38"/>
  <c r="X36" i="38"/>
  <c r="U36" i="38"/>
  <c r="R36" i="38"/>
  <c r="O36" i="38"/>
  <c r="L36" i="38"/>
  <c r="C35" i="38"/>
  <c r="C33" i="38"/>
  <c r="C31" i="38"/>
  <c r="C29" i="38"/>
  <c r="AA26" i="38"/>
  <c r="X26" i="38"/>
  <c r="U26" i="38"/>
  <c r="R26" i="38"/>
  <c r="O26" i="38"/>
  <c r="AA8" i="38"/>
  <c r="X8" i="38"/>
  <c r="U8" i="38"/>
  <c r="R8" i="38"/>
  <c r="O8" i="38"/>
  <c r="L8" i="38"/>
  <c r="J8" i="38"/>
  <c r="C26" i="37"/>
  <c r="C23" i="37"/>
  <c r="C22" i="37"/>
  <c r="C21" i="37"/>
  <c r="C19" i="37"/>
  <c r="C18" i="37"/>
  <c r="C17" i="37"/>
  <c r="C16" i="37"/>
  <c r="C15" i="37"/>
  <c r="C13" i="37"/>
  <c r="C11" i="37"/>
  <c r="X51" i="37"/>
  <c r="U51" i="37"/>
  <c r="R51" i="37"/>
  <c r="O51" i="37"/>
  <c r="L51" i="37"/>
  <c r="D45" i="37"/>
  <c r="AA36" i="37"/>
  <c r="X36" i="37"/>
  <c r="U36" i="37"/>
  <c r="R36" i="37"/>
  <c r="O36" i="37"/>
  <c r="L36" i="37"/>
  <c r="C35" i="37"/>
  <c r="C33" i="37"/>
  <c r="C31" i="37"/>
  <c r="C29" i="37"/>
  <c r="AA26" i="37"/>
  <c r="X26" i="37"/>
  <c r="D41" i="37" s="1"/>
  <c r="U26" i="37"/>
  <c r="R26" i="37"/>
  <c r="O26" i="37"/>
  <c r="AA8" i="37"/>
  <c r="X8" i="37"/>
  <c r="U8" i="37"/>
  <c r="R8" i="37"/>
  <c r="O8" i="37"/>
  <c r="L8" i="37"/>
  <c r="J8" i="37"/>
  <c r="C26" i="36"/>
  <c r="C23" i="36"/>
  <c r="C22" i="36"/>
  <c r="C21" i="36"/>
  <c r="C19" i="36"/>
  <c r="C18" i="36"/>
  <c r="C17" i="36"/>
  <c r="C16" i="36"/>
  <c r="C15" i="36"/>
  <c r="C13" i="36"/>
  <c r="C11" i="36"/>
  <c r="X51" i="36"/>
  <c r="U51" i="36"/>
  <c r="R51" i="36"/>
  <c r="O51" i="36"/>
  <c r="L51" i="36"/>
  <c r="D45" i="36"/>
  <c r="AA36" i="36"/>
  <c r="X36" i="36"/>
  <c r="U36" i="36"/>
  <c r="R36" i="36"/>
  <c r="O36" i="36"/>
  <c r="L36" i="36"/>
  <c r="C35" i="36"/>
  <c r="C33" i="36"/>
  <c r="C31" i="36"/>
  <c r="C29" i="36"/>
  <c r="AA26" i="36"/>
  <c r="X26" i="36"/>
  <c r="U26" i="36"/>
  <c r="R26" i="36"/>
  <c r="O26" i="36"/>
  <c r="AA8" i="36"/>
  <c r="X8" i="36"/>
  <c r="U8" i="36"/>
  <c r="R8" i="36"/>
  <c r="O8" i="36"/>
  <c r="L8" i="36"/>
  <c r="J8" i="36"/>
  <c r="C21" i="35"/>
  <c r="C18" i="35"/>
  <c r="C17" i="35"/>
  <c r="C16" i="35"/>
  <c r="C14" i="35"/>
  <c r="C13" i="35"/>
  <c r="C12" i="35"/>
  <c r="C11" i="35"/>
  <c r="C10" i="35"/>
  <c r="C8" i="35"/>
  <c r="C6" i="35"/>
  <c r="S43" i="35"/>
  <c r="P43" i="35"/>
  <c r="M43" i="35"/>
  <c r="D41" i="35"/>
  <c r="F35" i="35"/>
  <c r="S29" i="35"/>
  <c r="D39" i="35" s="1"/>
  <c r="C27" i="35"/>
  <c r="C26" i="35"/>
  <c r="C25" i="35"/>
  <c r="C24" i="35"/>
  <c r="P10" i="35"/>
  <c r="N10" i="35"/>
  <c r="L10" i="35"/>
  <c r="T9" i="35"/>
  <c r="R9" i="35"/>
  <c r="C21" i="34"/>
  <c r="C18" i="34"/>
  <c r="C17" i="34"/>
  <c r="C16" i="34"/>
  <c r="C14" i="34"/>
  <c r="C13" i="34"/>
  <c r="C12" i="34"/>
  <c r="C11" i="34"/>
  <c r="C10" i="34"/>
  <c r="C8" i="34"/>
  <c r="C6" i="34"/>
  <c r="S43" i="34"/>
  <c r="D40" i="34" s="1"/>
  <c r="P43" i="34"/>
  <c r="M43" i="34"/>
  <c r="D41" i="34"/>
  <c r="F35" i="34"/>
  <c r="S29" i="34"/>
  <c r="D39" i="34" s="1"/>
  <c r="C27" i="34"/>
  <c r="C26" i="34"/>
  <c r="C25" i="34"/>
  <c r="C24" i="34"/>
  <c r="P10" i="34"/>
  <c r="N10" i="34"/>
  <c r="L10" i="34"/>
  <c r="T9" i="34"/>
  <c r="R9" i="34"/>
  <c r="S10" i="34" s="1"/>
  <c r="C21" i="33"/>
  <c r="C18" i="33"/>
  <c r="C17" i="33"/>
  <c r="C16" i="33"/>
  <c r="C14" i="33"/>
  <c r="C13" i="33"/>
  <c r="C12" i="33"/>
  <c r="C11" i="33"/>
  <c r="C10" i="33"/>
  <c r="C8" i="33"/>
  <c r="C6" i="33"/>
  <c r="S43" i="33"/>
  <c r="P43" i="33"/>
  <c r="M43" i="33"/>
  <c r="D41" i="33"/>
  <c r="F35" i="33"/>
  <c r="S29" i="33"/>
  <c r="D39" i="33" s="1"/>
  <c r="C27" i="33"/>
  <c r="C26" i="33"/>
  <c r="C25" i="33"/>
  <c r="C24" i="33"/>
  <c r="P10" i="33"/>
  <c r="N10" i="33"/>
  <c r="L10" i="33"/>
  <c r="T9" i="33"/>
  <c r="R9" i="33"/>
  <c r="C21" i="32"/>
  <c r="C14" i="32"/>
  <c r="C13" i="32"/>
  <c r="C12" i="32"/>
  <c r="C18" i="32"/>
  <c r="C17" i="32"/>
  <c r="C16" i="32"/>
  <c r="C11" i="32"/>
  <c r="C10" i="32"/>
  <c r="C8" i="32"/>
  <c r="C6" i="32"/>
  <c r="S43" i="32"/>
  <c r="P43" i="32"/>
  <c r="M43" i="32"/>
  <c r="D41" i="32"/>
  <c r="F35" i="32"/>
  <c r="S29" i="32"/>
  <c r="D39" i="32" s="1"/>
  <c r="C27" i="32"/>
  <c r="C26" i="32"/>
  <c r="C25" i="32"/>
  <c r="C24" i="32"/>
  <c r="P10" i="32"/>
  <c r="N10" i="32"/>
  <c r="L10" i="32"/>
  <c r="T9" i="32"/>
  <c r="R9" i="32"/>
  <c r="S10" i="32" s="1"/>
  <c r="D38" i="32" s="1"/>
  <c r="C21" i="31"/>
  <c r="C18" i="31"/>
  <c r="C17" i="31"/>
  <c r="C16" i="31"/>
  <c r="C14" i="31"/>
  <c r="C13" i="31"/>
  <c r="C12" i="31"/>
  <c r="C11" i="31"/>
  <c r="C10" i="31"/>
  <c r="C8" i="31"/>
  <c r="C6" i="31"/>
  <c r="S43" i="31"/>
  <c r="P43" i="31"/>
  <c r="M43" i="31"/>
  <c r="D41" i="31"/>
  <c r="F35" i="31"/>
  <c r="S29" i="31"/>
  <c r="D39" i="31" s="1"/>
  <c r="C27" i="31"/>
  <c r="C26" i="31"/>
  <c r="C25" i="31"/>
  <c r="C24" i="31"/>
  <c r="P10" i="31"/>
  <c r="N10" i="31"/>
  <c r="L10" i="31"/>
  <c r="T9" i="31"/>
  <c r="S10" i="31" s="1"/>
  <c r="D38" i="31" s="1"/>
  <c r="R9" i="31"/>
  <c r="C21" i="30"/>
  <c r="C20" i="30"/>
  <c r="C18" i="30"/>
  <c r="C17" i="30"/>
  <c r="C16" i="30"/>
  <c r="C14" i="30"/>
  <c r="C13" i="30"/>
  <c r="C12" i="30"/>
  <c r="C11" i="30"/>
  <c r="C10" i="30"/>
  <c r="C8" i="30"/>
  <c r="C6" i="30"/>
  <c r="S43" i="30"/>
  <c r="P43" i="30"/>
  <c r="M43" i="30"/>
  <c r="D41" i="30"/>
  <c r="F35" i="30"/>
  <c r="S29" i="30"/>
  <c r="D39" i="30" s="1"/>
  <c r="C27" i="30"/>
  <c r="C26" i="30"/>
  <c r="C25" i="30"/>
  <c r="C24" i="30"/>
  <c r="P10" i="30"/>
  <c r="N10" i="30"/>
  <c r="L10" i="30"/>
  <c r="T9" i="30"/>
  <c r="R9" i="30"/>
  <c r="C14" i="29"/>
  <c r="C21" i="29"/>
  <c r="C18" i="29"/>
  <c r="C17" i="29"/>
  <c r="C16" i="29"/>
  <c r="C13" i="29"/>
  <c r="C12" i="29"/>
  <c r="C11" i="29"/>
  <c r="C10" i="29"/>
  <c r="C8" i="29"/>
  <c r="C6" i="29"/>
  <c r="S43" i="29"/>
  <c r="P43" i="29"/>
  <c r="M43" i="29"/>
  <c r="D41" i="29"/>
  <c r="D40" i="29"/>
  <c r="F35" i="29"/>
  <c r="S29" i="29"/>
  <c r="D39" i="29" s="1"/>
  <c r="C27" i="29"/>
  <c r="C26" i="29"/>
  <c r="C25" i="29"/>
  <c r="C24" i="29"/>
  <c r="P10" i="29"/>
  <c r="N10" i="29"/>
  <c r="L10" i="29"/>
  <c r="T9" i="29"/>
  <c r="R9" i="29"/>
  <c r="S10" i="29" s="1"/>
  <c r="C21" i="28"/>
  <c r="C18" i="28"/>
  <c r="C17" i="28"/>
  <c r="C16" i="28"/>
  <c r="C14" i="28"/>
  <c r="C13" i="28"/>
  <c r="C12" i="28"/>
  <c r="C11" i="28"/>
  <c r="C10" i="28"/>
  <c r="C8" i="28"/>
  <c r="C6" i="28"/>
  <c r="S43" i="28"/>
  <c r="P43" i="28"/>
  <c r="M43" i="28"/>
  <c r="D41" i="28"/>
  <c r="D39" i="28"/>
  <c r="F35" i="28"/>
  <c r="S29" i="28"/>
  <c r="C27" i="28"/>
  <c r="C26" i="28"/>
  <c r="C25" i="28"/>
  <c r="C24" i="28"/>
  <c r="P10" i="28"/>
  <c r="N10" i="28"/>
  <c r="L10" i="28"/>
  <c r="T9" i="28"/>
  <c r="R9" i="28"/>
  <c r="S10" i="28" s="1"/>
  <c r="C21" i="27"/>
  <c r="C18" i="27"/>
  <c r="C17" i="27"/>
  <c r="C16" i="27"/>
  <c r="C14" i="27"/>
  <c r="C13" i="27"/>
  <c r="C12" i="27"/>
  <c r="C11" i="27"/>
  <c r="C10" i="27"/>
  <c r="C8" i="27"/>
  <c r="C6" i="27"/>
  <c r="S43" i="27"/>
  <c r="P43" i="27"/>
  <c r="M43" i="27"/>
  <c r="D41" i="27"/>
  <c r="F35" i="27"/>
  <c r="S29" i="27"/>
  <c r="D39" i="27" s="1"/>
  <c r="C27" i="27"/>
  <c r="C26" i="27"/>
  <c r="C25" i="27"/>
  <c r="C24" i="27"/>
  <c r="P10" i="27"/>
  <c r="N10" i="27"/>
  <c r="L10" i="27"/>
  <c r="T9" i="27"/>
  <c r="R9" i="27"/>
  <c r="C21" i="26"/>
  <c r="C18" i="26"/>
  <c r="C17" i="26"/>
  <c r="C16" i="26"/>
  <c r="C14" i="26"/>
  <c r="C13" i="26"/>
  <c r="C12" i="26"/>
  <c r="C11" i="26"/>
  <c r="C10" i="26"/>
  <c r="C8" i="26"/>
  <c r="C6" i="26"/>
  <c r="S43" i="26"/>
  <c r="P43" i="26"/>
  <c r="M43" i="26"/>
  <c r="D40" i="26" s="1"/>
  <c r="D41" i="26"/>
  <c r="F35" i="26"/>
  <c r="S29" i="26"/>
  <c r="D39" i="26" s="1"/>
  <c r="C27" i="26"/>
  <c r="C26" i="26"/>
  <c r="C25" i="26"/>
  <c r="C24" i="26"/>
  <c r="P10" i="26"/>
  <c r="N10" i="26"/>
  <c r="L10" i="26"/>
  <c r="T9" i="26"/>
  <c r="R9" i="26"/>
  <c r="S10" i="26" s="1"/>
  <c r="C21" i="25"/>
  <c r="C18" i="25"/>
  <c r="C17" i="25"/>
  <c r="C16" i="25"/>
  <c r="C14" i="25"/>
  <c r="C13" i="25"/>
  <c r="C12" i="25"/>
  <c r="C11" i="25"/>
  <c r="C10" i="25"/>
  <c r="C8" i="25"/>
  <c r="C6" i="25"/>
  <c r="S43" i="25"/>
  <c r="P43" i="25"/>
  <c r="D40" i="25" s="1"/>
  <c r="M43" i="25"/>
  <c r="D41" i="25"/>
  <c r="F35" i="25"/>
  <c r="S29" i="25"/>
  <c r="D39" i="25" s="1"/>
  <c r="C27" i="25"/>
  <c r="C26" i="25"/>
  <c r="C25" i="25"/>
  <c r="C24" i="25"/>
  <c r="P10" i="25"/>
  <c r="N10" i="25"/>
  <c r="L10" i="25"/>
  <c r="T9" i="25"/>
  <c r="R9" i="25"/>
  <c r="S10" i="25" s="1"/>
  <c r="C21" i="24"/>
  <c r="C18" i="24"/>
  <c r="C17" i="24"/>
  <c r="C16" i="24"/>
  <c r="C14" i="24"/>
  <c r="C13" i="24"/>
  <c r="C12" i="24"/>
  <c r="C11" i="24"/>
  <c r="C10" i="24"/>
  <c r="C8" i="24"/>
  <c r="C6" i="24"/>
  <c r="S43" i="24"/>
  <c r="P43" i="24"/>
  <c r="M43" i="24"/>
  <c r="D41" i="24"/>
  <c r="F35" i="24"/>
  <c r="S29" i="24"/>
  <c r="D39" i="24" s="1"/>
  <c r="C27" i="24"/>
  <c r="C26" i="24"/>
  <c r="C25" i="24"/>
  <c r="C24" i="24"/>
  <c r="P10" i="24"/>
  <c r="N10" i="24"/>
  <c r="L10" i="24"/>
  <c r="T9" i="24"/>
  <c r="R9" i="24"/>
  <c r="C21" i="23"/>
  <c r="C18" i="23"/>
  <c r="C17" i="23"/>
  <c r="C16" i="23"/>
  <c r="C14" i="23"/>
  <c r="C13" i="23"/>
  <c r="C12" i="23"/>
  <c r="C11" i="23"/>
  <c r="C10" i="23"/>
  <c r="C8" i="23"/>
  <c r="C6" i="23"/>
  <c r="S43" i="23"/>
  <c r="P43" i="23"/>
  <c r="M43" i="23"/>
  <c r="D41" i="23"/>
  <c r="F35" i="23"/>
  <c r="S29" i="23"/>
  <c r="D39" i="23" s="1"/>
  <c r="C27" i="23"/>
  <c r="C26" i="23"/>
  <c r="C25" i="23"/>
  <c r="C24" i="23"/>
  <c r="P10" i="23"/>
  <c r="N10" i="23"/>
  <c r="L10" i="23"/>
  <c r="T9" i="23"/>
  <c r="R9" i="23"/>
  <c r="C21" i="22"/>
  <c r="C18" i="22"/>
  <c r="C17" i="22"/>
  <c r="C16" i="22"/>
  <c r="C14" i="22"/>
  <c r="C13" i="22"/>
  <c r="C12" i="22"/>
  <c r="C11" i="22"/>
  <c r="C10" i="22"/>
  <c r="C8" i="22"/>
  <c r="C6" i="22"/>
  <c r="S43" i="22"/>
  <c r="P43" i="22"/>
  <c r="M43" i="22"/>
  <c r="D41" i="22"/>
  <c r="F35" i="22"/>
  <c r="S29" i="22"/>
  <c r="D39" i="22" s="1"/>
  <c r="C27" i="22"/>
  <c r="C26" i="22"/>
  <c r="C25" i="22"/>
  <c r="C24" i="22"/>
  <c r="P10" i="22"/>
  <c r="N10" i="22"/>
  <c r="L10" i="22"/>
  <c r="T9" i="22"/>
  <c r="R9" i="22"/>
  <c r="C21" i="21"/>
  <c r="C18" i="21"/>
  <c r="C17" i="21"/>
  <c r="C16" i="21"/>
  <c r="C14" i="21"/>
  <c r="C13" i="21"/>
  <c r="C12" i="21"/>
  <c r="C11" i="21"/>
  <c r="C10" i="21"/>
  <c r="C8" i="21"/>
  <c r="C6" i="21"/>
  <c r="S43" i="21"/>
  <c r="P43" i="21"/>
  <c r="M43" i="21"/>
  <c r="D41" i="21"/>
  <c r="F35" i="21"/>
  <c r="S29" i="21"/>
  <c r="D39" i="21" s="1"/>
  <c r="C27" i="21"/>
  <c r="C26" i="21"/>
  <c r="C25" i="21"/>
  <c r="C24" i="21"/>
  <c r="P10" i="21"/>
  <c r="N10" i="21"/>
  <c r="L10" i="21"/>
  <c r="T9" i="21"/>
  <c r="S10" i="21" s="1"/>
  <c r="R9" i="21"/>
  <c r="C21" i="20"/>
  <c r="C18" i="20"/>
  <c r="C17" i="20"/>
  <c r="C16" i="20"/>
  <c r="C14" i="20"/>
  <c r="C13" i="20"/>
  <c r="C12" i="20"/>
  <c r="C11" i="20"/>
  <c r="C10" i="20"/>
  <c r="C8" i="20"/>
  <c r="C6" i="20"/>
  <c r="S43" i="20"/>
  <c r="P43" i="20"/>
  <c r="M43" i="20"/>
  <c r="D40" i="20" s="1"/>
  <c r="D41" i="20"/>
  <c r="F35" i="20"/>
  <c r="S29" i="20"/>
  <c r="D39" i="20" s="1"/>
  <c r="C27" i="20"/>
  <c r="C26" i="20"/>
  <c r="C25" i="20"/>
  <c r="C24" i="20"/>
  <c r="P10" i="20"/>
  <c r="N10" i="20"/>
  <c r="L10" i="20"/>
  <c r="T9" i="20"/>
  <c r="R9" i="20"/>
  <c r="S10" i="20" s="1"/>
  <c r="C21" i="19"/>
  <c r="C18" i="19"/>
  <c r="C17" i="19"/>
  <c r="C16" i="19"/>
  <c r="C14" i="19"/>
  <c r="C13" i="19"/>
  <c r="C12" i="19"/>
  <c r="C11" i="19"/>
  <c r="C10" i="19"/>
  <c r="C8" i="19"/>
  <c r="C6" i="19"/>
  <c r="S43" i="19"/>
  <c r="P43" i="19"/>
  <c r="M43" i="19"/>
  <c r="D41" i="19"/>
  <c r="F35" i="19"/>
  <c r="S29" i="19"/>
  <c r="D39" i="19" s="1"/>
  <c r="C27" i="19"/>
  <c r="C26" i="19"/>
  <c r="C25" i="19"/>
  <c r="C24" i="19"/>
  <c r="P10" i="19"/>
  <c r="N10" i="19"/>
  <c r="L10" i="19"/>
  <c r="T9" i="19"/>
  <c r="R9" i="19"/>
  <c r="S10" i="19" s="1"/>
  <c r="C21" i="18"/>
  <c r="C18" i="18"/>
  <c r="C17" i="18"/>
  <c r="C16" i="18"/>
  <c r="C14" i="18"/>
  <c r="C13" i="18"/>
  <c r="C12" i="18"/>
  <c r="C11" i="18"/>
  <c r="C10" i="18"/>
  <c r="C8" i="18"/>
  <c r="C6" i="18"/>
  <c r="S43" i="18"/>
  <c r="P43" i="18"/>
  <c r="M43" i="18"/>
  <c r="D41" i="18"/>
  <c r="F35" i="18"/>
  <c r="S29" i="18"/>
  <c r="D39" i="18" s="1"/>
  <c r="C27" i="18"/>
  <c r="C26" i="18"/>
  <c r="C25" i="18"/>
  <c r="C24" i="18"/>
  <c r="P10" i="18"/>
  <c r="N10" i="18"/>
  <c r="L10" i="18"/>
  <c r="T9" i="18"/>
  <c r="R9" i="18"/>
  <c r="C21" i="17"/>
  <c r="C18" i="17"/>
  <c r="C17" i="17"/>
  <c r="C16" i="17"/>
  <c r="C14" i="17"/>
  <c r="C13" i="17"/>
  <c r="C12" i="17"/>
  <c r="C11" i="17"/>
  <c r="C10" i="17"/>
  <c r="C8" i="17"/>
  <c r="C6" i="17"/>
  <c r="S43" i="17"/>
  <c r="P43" i="17"/>
  <c r="M43" i="17"/>
  <c r="D41" i="17"/>
  <c r="F35" i="17"/>
  <c r="S29" i="17"/>
  <c r="D39" i="17" s="1"/>
  <c r="C27" i="17"/>
  <c r="C26" i="17"/>
  <c r="C25" i="17"/>
  <c r="C24" i="17"/>
  <c r="P10" i="17"/>
  <c r="N10" i="17"/>
  <c r="L10" i="17"/>
  <c r="T9" i="17"/>
  <c r="R9" i="17"/>
  <c r="C21" i="16"/>
  <c r="C18" i="16"/>
  <c r="C17" i="16"/>
  <c r="C16" i="16"/>
  <c r="C14" i="16"/>
  <c r="C13" i="16"/>
  <c r="C12" i="16"/>
  <c r="C11" i="16"/>
  <c r="C10" i="16"/>
  <c r="C8" i="16"/>
  <c r="C6" i="16"/>
  <c r="S43" i="16"/>
  <c r="P43" i="16"/>
  <c r="M43" i="16"/>
  <c r="D40" i="16" s="1"/>
  <c r="D41" i="16"/>
  <c r="F35" i="16"/>
  <c r="S29" i="16"/>
  <c r="D39" i="16" s="1"/>
  <c r="C27" i="16"/>
  <c r="C26" i="16"/>
  <c r="C25" i="16"/>
  <c r="C24" i="16"/>
  <c r="P10" i="16"/>
  <c r="N10" i="16"/>
  <c r="L10" i="16"/>
  <c r="T9" i="16"/>
  <c r="R9" i="16"/>
  <c r="C21" i="15"/>
  <c r="C20" i="15"/>
  <c r="C18" i="15"/>
  <c r="C17" i="15"/>
  <c r="C16" i="15"/>
  <c r="C12" i="15"/>
  <c r="C14" i="15"/>
  <c r="C13" i="15"/>
  <c r="C11" i="15"/>
  <c r="C10" i="15"/>
  <c r="C8" i="15"/>
  <c r="C6" i="15"/>
  <c r="S43" i="15"/>
  <c r="P43" i="15"/>
  <c r="M43" i="15"/>
  <c r="D40" i="15" s="1"/>
  <c r="D41" i="15"/>
  <c r="F35" i="15"/>
  <c r="S29" i="15"/>
  <c r="D39" i="15" s="1"/>
  <c r="C27" i="15"/>
  <c r="C26" i="15"/>
  <c r="C25" i="15"/>
  <c r="C24" i="15"/>
  <c r="P10" i="15"/>
  <c r="N10" i="15"/>
  <c r="L10" i="15"/>
  <c r="T9" i="15"/>
  <c r="S10" i="15" s="1"/>
  <c r="C21" i="14"/>
  <c r="C18" i="14"/>
  <c r="C17" i="14"/>
  <c r="C16" i="14"/>
  <c r="C14" i="14"/>
  <c r="C13" i="14"/>
  <c r="C12" i="14"/>
  <c r="C11" i="14"/>
  <c r="C10" i="14"/>
  <c r="C8" i="14"/>
  <c r="C6" i="14"/>
  <c r="S43" i="14"/>
  <c r="P43" i="14"/>
  <c r="M43" i="14"/>
  <c r="D41" i="14"/>
  <c r="F35" i="14"/>
  <c r="S29" i="14"/>
  <c r="D39" i="14" s="1"/>
  <c r="C27" i="14"/>
  <c r="C26" i="14"/>
  <c r="C25" i="14"/>
  <c r="C24" i="14"/>
  <c r="P10" i="14"/>
  <c r="N10" i="14"/>
  <c r="L10" i="14"/>
  <c r="T9" i="14"/>
  <c r="R9" i="14"/>
  <c r="C21" i="13"/>
  <c r="C18" i="13"/>
  <c r="C17" i="13"/>
  <c r="C16" i="13"/>
  <c r="C14" i="13"/>
  <c r="C13" i="13"/>
  <c r="C12" i="13"/>
  <c r="C11" i="13"/>
  <c r="C10" i="13"/>
  <c r="C8" i="13"/>
  <c r="C6" i="13"/>
  <c r="S43" i="13"/>
  <c r="P43" i="13"/>
  <c r="M43" i="13"/>
  <c r="D41" i="13"/>
  <c r="F35" i="13"/>
  <c r="S29" i="13"/>
  <c r="D39" i="13" s="1"/>
  <c r="C27" i="13"/>
  <c r="C26" i="13"/>
  <c r="C25" i="13"/>
  <c r="C24" i="13"/>
  <c r="P10" i="13"/>
  <c r="N10" i="13"/>
  <c r="L10" i="13"/>
  <c r="T9" i="13"/>
  <c r="R9" i="13"/>
  <c r="C21" i="12"/>
  <c r="C18" i="12"/>
  <c r="C17" i="12"/>
  <c r="C16" i="12"/>
  <c r="C14" i="12"/>
  <c r="C13" i="12"/>
  <c r="C12" i="12"/>
  <c r="C11" i="12"/>
  <c r="C10" i="12"/>
  <c r="C8" i="12"/>
  <c r="C6" i="12"/>
  <c r="C21" i="11"/>
  <c r="C18" i="11"/>
  <c r="C17" i="11"/>
  <c r="C16" i="11"/>
  <c r="C14" i="11"/>
  <c r="C13" i="11"/>
  <c r="C12" i="11"/>
  <c r="C11" i="11"/>
  <c r="C10" i="11"/>
  <c r="C8" i="11"/>
  <c r="C6" i="11"/>
  <c r="C21" i="10"/>
  <c r="C18" i="10"/>
  <c r="C17" i="10"/>
  <c r="C16" i="10"/>
  <c r="C14" i="10"/>
  <c r="C13" i="10"/>
  <c r="C12" i="10"/>
  <c r="C11" i="10"/>
  <c r="C10" i="10"/>
  <c r="C8" i="10"/>
  <c r="C6" i="10"/>
  <c r="C21" i="9"/>
  <c r="C18" i="9"/>
  <c r="C17" i="9"/>
  <c r="C16" i="9"/>
  <c r="C14" i="9"/>
  <c r="C13" i="9"/>
  <c r="C12" i="9"/>
  <c r="C11" i="9"/>
  <c r="C10" i="9"/>
  <c r="C8" i="9"/>
  <c r="C6" i="9"/>
  <c r="C21" i="8"/>
  <c r="C18" i="8"/>
  <c r="C17" i="8"/>
  <c r="C16" i="8"/>
  <c r="C14" i="8"/>
  <c r="C13" i="8"/>
  <c r="C12" i="8"/>
  <c r="C11" i="8"/>
  <c r="C10" i="8"/>
  <c r="C8" i="8"/>
  <c r="C6" i="8"/>
  <c r="C21" i="7"/>
  <c r="C18" i="7"/>
  <c r="C17" i="7"/>
  <c r="C16" i="7"/>
  <c r="C14" i="7"/>
  <c r="C13" i="7"/>
  <c r="C12" i="7"/>
  <c r="C11" i="7"/>
  <c r="C10" i="7"/>
  <c r="C8" i="7"/>
  <c r="C6" i="7"/>
  <c r="S43" i="12"/>
  <c r="P43" i="12"/>
  <c r="M43" i="12"/>
  <c r="D40" i="12" s="1"/>
  <c r="D41" i="12"/>
  <c r="F35" i="12"/>
  <c r="S29" i="12"/>
  <c r="D39" i="12" s="1"/>
  <c r="C27" i="12"/>
  <c r="C26" i="12"/>
  <c r="C25" i="12"/>
  <c r="C24" i="12"/>
  <c r="P10" i="12"/>
  <c r="N10" i="12"/>
  <c r="L10" i="12"/>
  <c r="T9" i="12"/>
  <c r="R9" i="12"/>
  <c r="S10" i="12" s="1"/>
  <c r="S43" i="11"/>
  <c r="P43" i="11"/>
  <c r="M43" i="11"/>
  <c r="D41" i="11"/>
  <c r="F35" i="11"/>
  <c r="S29" i="11"/>
  <c r="D39" i="11" s="1"/>
  <c r="C27" i="11"/>
  <c r="C26" i="11"/>
  <c r="C25" i="11"/>
  <c r="C24" i="11"/>
  <c r="P10" i="11"/>
  <c r="N10" i="11"/>
  <c r="L10" i="11"/>
  <c r="T9" i="11"/>
  <c r="R9" i="11"/>
  <c r="S10" i="11" s="1"/>
  <c r="S43" i="10"/>
  <c r="P43" i="10"/>
  <c r="M43" i="10"/>
  <c r="D41" i="10"/>
  <c r="F35" i="10"/>
  <c r="S29" i="10"/>
  <c r="D39" i="10" s="1"/>
  <c r="C27" i="10"/>
  <c r="C26" i="10"/>
  <c r="C25" i="10"/>
  <c r="C24" i="10"/>
  <c r="P10" i="10"/>
  <c r="N10" i="10"/>
  <c r="L10" i="10"/>
  <c r="T9" i="10"/>
  <c r="R9" i="10"/>
  <c r="S43" i="9"/>
  <c r="P43" i="9"/>
  <c r="M43" i="9"/>
  <c r="D41" i="9"/>
  <c r="D39" i="9"/>
  <c r="F35" i="9"/>
  <c r="S29" i="9"/>
  <c r="C27" i="9"/>
  <c r="C26" i="9"/>
  <c r="C25" i="9"/>
  <c r="C24" i="9"/>
  <c r="P10" i="9"/>
  <c r="N10" i="9"/>
  <c r="L10" i="9"/>
  <c r="T9" i="9"/>
  <c r="R9" i="9"/>
  <c r="S43" i="8"/>
  <c r="P43" i="8"/>
  <c r="M43" i="8"/>
  <c r="D41" i="8"/>
  <c r="F35" i="8"/>
  <c r="S29" i="8"/>
  <c r="D39" i="8" s="1"/>
  <c r="C27" i="8"/>
  <c r="C26" i="8"/>
  <c r="C25" i="8"/>
  <c r="C24" i="8"/>
  <c r="P10" i="8"/>
  <c r="N10" i="8"/>
  <c r="L10" i="8"/>
  <c r="T9" i="8"/>
  <c r="R9" i="8"/>
  <c r="S43" i="7"/>
  <c r="P43" i="7"/>
  <c r="M43" i="7"/>
  <c r="D41" i="7"/>
  <c r="F35" i="7"/>
  <c r="S29" i="7"/>
  <c r="D39" i="7" s="1"/>
  <c r="C27" i="7"/>
  <c r="C26" i="7"/>
  <c r="C25" i="7"/>
  <c r="C24" i="7"/>
  <c r="P10" i="7"/>
  <c r="N10" i="7"/>
  <c r="L10" i="7"/>
  <c r="T9" i="7"/>
  <c r="R9" i="7"/>
  <c r="X36" i="2"/>
  <c r="D43" i="2" s="1"/>
  <c r="AA36" i="2"/>
  <c r="L36" i="2"/>
  <c r="O26" i="2"/>
  <c r="R26" i="2"/>
  <c r="U26" i="2"/>
  <c r="X26" i="2"/>
  <c r="AA26" i="2"/>
  <c r="X8" i="2"/>
  <c r="AA8" i="2"/>
  <c r="R8" i="2"/>
  <c r="U8" i="2"/>
  <c r="O8" i="2"/>
  <c r="L8" i="2"/>
  <c r="U36" i="2"/>
  <c r="R36" i="2"/>
  <c r="O36" i="2"/>
  <c r="R51" i="2"/>
  <c r="L51" i="2"/>
  <c r="D45" i="2" s="1"/>
  <c r="X51" i="2"/>
  <c r="U51" i="2"/>
  <c r="S43" i="1"/>
  <c r="T9" i="1"/>
  <c r="R9" i="1"/>
  <c r="C35" i="2"/>
  <c r="C33" i="2"/>
  <c r="C31" i="2"/>
  <c r="C29" i="2"/>
  <c r="C26" i="2"/>
  <c r="C23" i="2"/>
  <c r="C22" i="2"/>
  <c r="C21" i="2"/>
  <c r="C19" i="2"/>
  <c r="C18" i="2"/>
  <c r="C17" i="2"/>
  <c r="C16" i="2"/>
  <c r="C15" i="2"/>
  <c r="C13" i="2"/>
  <c r="C11" i="2"/>
  <c r="D41" i="1"/>
  <c r="C17" i="1"/>
  <c r="C18" i="1"/>
  <c r="C16" i="1"/>
  <c r="O51" i="2"/>
  <c r="J8" i="2"/>
  <c r="C21" i="1"/>
  <c r="C27" i="1"/>
  <c r="C26" i="1"/>
  <c r="C25" i="1"/>
  <c r="C24" i="1"/>
  <c r="C14" i="1"/>
  <c r="C13" i="1"/>
  <c r="C12" i="1"/>
  <c r="C11" i="1"/>
  <c r="C10" i="1"/>
  <c r="C8" i="1"/>
  <c r="C6" i="1"/>
  <c r="S29" i="1"/>
  <c r="D39" i="1" s="1"/>
  <c r="F35" i="1"/>
  <c r="P43" i="1"/>
  <c r="M43" i="1"/>
  <c r="P10" i="1"/>
  <c r="N10" i="1"/>
  <c r="L10" i="1"/>
  <c r="W93" i="3"/>
  <c r="W68" i="3"/>
  <c r="W98" i="3"/>
  <c r="W95" i="3"/>
  <c r="W50" i="3"/>
  <c r="W78" i="3"/>
  <c r="W20" i="3"/>
  <c r="W97" i="3"/>
  <c r="W57" i="3"/>
  <c r="W21" i="3"/>
  <c r="W73" i="3"/>
  <c r="W75" i="3"/>
  <c r="W39" i="3"/>
  <c r="W48" i="3"/>
  <c r="W12" i="3"/>
  <c r="W15" i="3"/>
  <c r="W18" i="3"/>
  <c r="W34" i="3"/>
  <c r="W28" i="3"/>
  <c r="W91" i="3"/>
  <c r="W26" i="3"/>
  <c r="W32" i="3"/>
  <c r="W76" i="3"/>
  <c r="W101" i="3"/>
  <c r="W37" i="3"/>
  <c r="W77" i="3"/>
  <c r="W49" i="3"/>
  <c r="W43" i="3"/>
  <c r="W74" i="3"/>
  <c r="W41" i="3"/>
  <c r="W87" i="3"/>
  <c r="W83" i="3"/>
  <c r="W53" i="3"/>
  <c r="W72" i="3"/>
  <c r="W66" i="3"/>
  <c r="W54" i="3"/>
  <c r="W79" i="3"/>
  <c r="W65" i="3"/>
  <c r="W33" i="3"/>
  <c r="W71" i="3"/>
  <c r="W52" i="3"/>
  <c r="W13" i="3"/>
  <c r="W17" i="3"/>
  <c r="W81" i="3"/>
  <c r="W80" i="3"/>
  <c r="W88" i="3"/>
  <c r="W92" i="3"/>
  <c r="W22" i="3"/>
  <c r="W67" i="3"/>
  <c r="W44" i="3"/>
  <c r="W24" i="3"/>
  <c r="W62" i="3"/>
  <c r="W51" i="3"/>
  <c r="W100" i="3"/>
  <c r="W47" i="3"/>
  <c r="W60" i="3"/>
  <c r="W35" i="3"/>
  <c r="W99" i="3"/>
  <c r="W84" i="3"/>
  <c r="W85" i="3"/>
  <c r="W86" i="3"/>
  <c r="W31" i="3"/>
  <c r="W46" i="3"/>
  <c r="W56" i="3"/>
  <c r="W19" i="3"/>
  <c r="W40" i="3"/>
  <c r="W27" i="3"/>
  <c r="W96" i="3"/>
  <c r="W14" i="3"/>
  <c r="W70" i="3"/>
  <c r="W16" i="3"/>
  <c r="W30" i="3"/>
  <c r="W64" i="3"/>
  <c r="W55" i="3"/>
  <c r="W36" i="3"/>
  <c r="W23" i="3"/>
  <c r="W58" i="3"/>
  <c r="W89" i="3"/>
  <c r="W42" i="3"/>
  <c r="W29" i="3"/>
  <c r="W69" i="3"/>
  <c r="W61" i="3"/>
  <c r="W90" i="3"/>
  <c r="W59" i="3"/>
  <c r="W94" i="3"/>
  <c r="W63" i="3"/>
  <c r="W25" i="3"/>
  <c r="W45" i="3"/>
  <c r="W82" i="3"/>
  <c r="W38" i="3"/>
  <c r="S99" i="3" l="1"/>
  <c r="T99" i="3"/>
  <c r="U99" i="3"/>
  <c r="V99" i="3"/>
  <c r="T96" i="3"/>
  <c r="U96" i="3"/>
  <c r="S96" i="3"/>
  <c r="V96" i="3"/>
  <c r="S93" i="3"/>
  <c r="U93" i="3"/>
  <c r="T93" i="3"/>
  <c r="V93" i="3"/>
  <c r="S90" i="3"/>
  <c r="T90" i="3"/>
  <c r="U90" i="3"/>
  <c r="V90" i="3"/>
  <c r="S87" i="3"/>
  <c r="U87" i="3"/>
  <c r="V87" i="3"/>
  <c r="T87" i="3"/>
  <c r="S84" i="3"/>
  <c r="T84" i="3"/>
  <c r="V84" i="3"/>
  <c r="U84" i="3"/>
  <c r="S81" i="3"/>
  <c r="T81" i="3"/>
  <c r="U81" i="3"/>
  <c r="V81" i="3"/>
  <c r="S78" i="3"/>
  <c r="T78" i="3"/>
  <c r="U78" i="3"/>
  <c r="V78" i="3"/>
  <c r="S75" i="3"/>
  <c r="T75" i="3"/>
  <c r="U75" i="3"/>
  <c r="V75" i="3"/>
  <c r="S72" i="3"/>
  <c r="T72" i="3"/>
  <c r="U72" i="3"/>
  <c r="V72" i="3"/>
  <c r="S69" i="3"/>
  <c r="T69" i="3"/>
  <c r="U69" i="3"/>
  <c r="V69" i="3"/>
  <c r="S66" i="3"/>
  <c r="U66" i="3"/>
  <c r="T66" i="3"/>
  <c r="V66" i="3"/>
  <c r="T63" i="3"/>
  <c r="V63" i="3"/>
  <c r="S63" i="3"/>
  <c r="U63" i="3"/>
  <c r="S60" i="3"/>
  <c r="T60" i="3"/>
  <c r="U60" i="3"/>
  <c r="V60" i="3"/>
  <c r="T57" i="3"/>
  <c r="S57" i="3"/>
  <c r="V57" i="3"/>
  <c r="U57" i="3"/>
  <c r="S54" i="3"/>
  <c r="T54" i="3"/>
  <c r="U54" i="3"/>
  <c r="V54" i="3"/>
  <c r="S51" i="3"/>
  <c r="T51" i="3"/>
  <c r="V51" i="3"/>
  <c r="U51" i="3"/>
  <c r="S48" i="3"/>
  <c r="V48" i="3"/>
  <c r="T48" i="3"/>
  <c r="U48" i="3"/>
  <c r="S45" i="3"/>
  <c r="T45" i="3"/>
  <c r="U45" i="3"/>
  <c r="V45" i="3"/>
  <c r="S42" i="3"/>
  <c r="T42" i="3"/>
  <c r="U42" i="3"/>
  <c r="V42" i="3"/>
  <c r="S39" i="3"/>
  <c r="T39" i="3"/>
  <c r="U39" i="3"/>
  <c r="V39" i="3"/>
  <c r="S36" i="3"/>
  <c r="T36" i="3"/>
  <c r="U36" i="3"/>
  <c r="V36" i="3"/>
  <c r="S33" i="3"/>
  <c r="T33" i="3"/>
  <c r="U33" i="3"/>
  <c r="V33" i="3"/>
  <c r="S30" i="3"/>
  <c r="T30" i="3"/>
  <c r="V30" i="3"/>
  <c r="U30" i="3"/>
  <c r="S27" i="3"/>
  <c r="T27" i="3"/>
  <c r="V27" i="3"/>
  <c r="U27" i="3"/>
  <c r="S24" i="3"/>
  <c r="T24" i="3"/>
  <c r="U24" i="3"/>
  <c r="V24" i="3"/>
  <c r="S21" i="3"/>
  <c r="T21" i="3"/>
  <c r="U21" i="3"/>
  <c r="V21" i="3"/>
  <c r="S18" i="3"/>
  <c r="T18" i="3"/>
  <c r="U18" i="3"/>
  <c r="V18" i="3"/>
  <c r="U15" i="3"/>
  <c r="V15" i="3"/>
  <c r="S15" i="3"/>
  <c r="T15" i="3"/>
  <c r="U12" i="3"/>
  <c r="V12" i="3"/>
  <c r="S12" i="3"/>
  <c r="T12" i="3"/>
  <c r="D40" i="32"/>
  <c r="D41" i="39"/>
  <c r="D41" i="42"/>
  <c r="D41" i="43"/>
  <c r="S10" i="1"/>
  <c r="D40" i="17"/>
  <c r="D41" i="46"/>
  <c r="D39" i="57"/>
  <c r="D40" i="10"/>
  <c r="D40" i="13"/>
  <c r="D41" i="51"/>
  <c r="D43" i="52"/>
  <c r="D39" i="53"/>
  <c r="S10" i="8"/>
  <c r="D40" i="18"/>
  <c r="D40" i="19"/>
  <c r="D41" i="36"/>
  <c r="S10" i="14"/>
  <c r="D41" i="59"/>
  <c r="D39" i="41"/>
  <c r="S10" i="9"/>
  <c r="D38" i="9" s="1"/>
  <c r="D42" i="9" s="1"/>
  <c r="D40" i="9"/>
  <c r="D41" i="60"/>
  <c r="D40" i="35"/>
  <c r="D39" i="42"/>
  <c r="D41" i="48"/>
  <c r="D40" i="14"/>
  <c r="D42" i="32"/>
  <c r="D41" i="45"/>
  <c r="D41" i="57"/>
  <c r="S10" i="23"/>
  <c r="D38" i="29"/>
  <c r="D41" i="49"/>
  <c r="D41" i="53"/>
  <c r="D40" i="21"/>
  <c r="S10" i="30"/>
  <c r="D40" i="30"/>
  <c r="D43" i="40"/>
  <c r="D39" i="49"/>
  <c r="D43" i="57"/>
  <c r="D43" i="60"/>
  <c r="D41" i="63"/>
  <c r="D43" i="64"/>
  <c r="D39" i="51"/>
  <c r="D39" i="54"/>
  <c r="D39" i="58"/>
  <c r="D38" i="14"/>
  <c r="D42" i="14" s="1"/>
  <c r="S10" i="18"/>
  <c r="S10" i="22"/>
  <c r="D40" i="22"/>
  <c r="D43" i="37"/>
  <c r="D43" i="47"/>
  <c r="D39" i="48"/>
  <c r="D43" i="50"/>
  <c r="D39" i="55"/>
  <c r="D39" i="60"/>
  <c r="D39" i="64"/>
  <c r="D47" i="64" s="1"/>
  <c r="A50" i="64" s="1"/>
  <c r="S101" i="3" s="1"/>
  <c r="D38" i="23"/>
  <c r="D42" i="23" s="1"/>
  <c r="S10" i="27"/>
  <c r="D38" i="27" s="1"/>
  <c r="D42" i="27" s="1"/>
  <c r="D40" i="27"/>
  <c r="D39" i="37"/>
  <c r="D41" i="40"/>
  <c r="D43" i="41"/>
  <c r="D43" i="44"/>
  <c r="D43" i="54"/>
  <c r="D39" i="61"/>
  <c r="D39" i="62"/>
  <c r="D38" i="19"/>
  <c r="D42" i="19" s="1"/>
  <c r="D38" i="28"/>
  <c r="S10" i="35"/>
  <c r="D38" i="35" s="1"/>
  <c r="D42" i="35" s="1"/>
  <c r="D43" i="58"/>
  <c r="D39" i="59"/>
  <c r="D43" i="61"/>
  <c r="D40" i="23"/>
  <c r="D40" i="31"/>
  <c r="D39" i="39"/>
  <c r="D41" i="47"/>
  <c r="D41" i="50"/>
  <c r="D43" i="51"/>
  <c r="D39" i="63"/>
  <c r="D43" i="42"/>
  <c r="D47" i="42" s="1"/>
  <c r="A50" i="42" s="1"/>
  <c r="D39" i="43"/>
  <c r="D47" i="43" s="1"/>
  <c r="A50" i="43" s="1"/>
  <c r="D41" i="44"/>
  <c r="D43" i="45"/>
  <c r="D39" i="46"/>
  <c r="D47" i="46" s="1"/>
  <c r="A50" i="46" s="1"/>
  <c r="S47" i="3" s="1"/>
  <c r="D43" i="48"/>
  <c r="D43" i="55"/>
  <c r="S10" i="7"/>
  <c r="D40" i="7"/>
  <c r="S10" i="10"/>
  <c r="D38" i="10" s="1"/>
  <c r="S10" i="24"/>
  <c r="D38" i="24" s="1"/>
  <c r="D42" i="24" s="1"/>
  <c r="D40" i="28"/>
  <c r="D39" i="52"/>
  <c r="D41" i="61"/>
  <c r="D43" i="62"/>
  <c r="D40" i="24"/>
  <c r="D41" i="38"/>
  <c r="D43" i="38"/>
  <c r="D43" i="39"/>
  <c r="D41" i="41"/>
  <c r="D47" i="41" s="1"/>
  <c r="D41" i="54"/>
  <c r="D47" i="54" s="1"/>
  <c r="A50" i="54" s="1"/>
  <c r="S71" i="3" s="1"/>
  <c r="D41" i="55"/>
  <c r="D43" i="56"/>
  <c r="D43" i="63"/>
  <c r="D40" i="11"/>
  <c r="D38" i="21"/>
  <c r="D43" i="36"/>
  <c r="D39" i="47"/>
  <c r="D43" i="49"/>
  <c r="D39" i="50"/>
  <c r="D41" i="62"/>
  <c r="D47" i="57"/>
  <c r="A50" i="57" s="1"/>
  <c r="S80" i="3" s="1"/>
  <c r="D40" i="8"/>
  <c r="D38" i="12"/>
  <c r="D42" i="12" s="1"/>
  <c r="S10" i="13"/>
  <c r="D38" i="13" s="1"/>
  <c r="D42" i="13" s="1"/>
  <c r="S10" i="17"/>
  <c r="D38" i="17" s="1"/>
  <c r="D42" i="17" s="1"/>
  <c r="S10" i="33"/>
  <c r="D38" i="33" s="1"/>
  <c r="D42" i="33" s="1"/>
  <c r="D40" i="33"/>
  <c r="D39" i="44"/>
  <c r="D47" i="44" s="1"/>
  <c r="A50" i="44" s="1"/>
  <c r="D43" i="53"/>
  <c r="D47" i="53" s="1"/>
  <c r="A50" i="53" s="1"/>
  <c r="S68" i="3" s="1"/>
  <c r="D39" i="56"/>
  <c r="D41" i="56"/>
  <c r="D39" i="45"/>
  <c r="D47" i="45" s="1"/>
  <c r="S10" i="16"/>
  <c r="D38" i="16" s="1"/>
  <c r="D42" i="16" s="1"/>
  <c r="D39" i="40"/>
  <c r="D47" i="40" s="1"/>
  <c r="D39" i="38"/>
  <c r="D47" i="38" s="1"/>
  <c r="D47" i="37"/>
  <c r="D38" i="8"/>
  <c r="D42" i="8" s="1"/>
  <c r="D39" i="36"/>
  <c r="D47" i="59"/>
  <c r="A50" i="59" s="1"/>
  <c r="S86" i="3" s="1"/>
  <c r="D47" i="48"/>
  <c r="A50" i="48" s="1"/>
  <c r="D47" i="39"/>
  <c r="D38" i="34"/>
  <c r="D42" i="34" s="1"/>
  <c r="D42" i="31"/>
  <c r="D38" i="30"/>
  <c r="D42" i="30" s="1"/>
  <c r="D42" i="29"/>
  <c r="D38" i="26"/>
  <c r="D42" i="26" s="1"/>
  <c r="D38" i="25"/>
  <c r="D42" i="25" s="1"/>
  <c r="D38" i="22"/>
  <c r="D42" i="22" s="1"/>
  <c r="D42" i="21"/>
  <c r="D38" i="20"/>
  <c r="D42" i="20" s="1"/>
  <c r="D38" i="18"/>
  <c r="D42" i="18" s="1"/>
  <c r="D38" i="15"/>
  <c r="D42" i="15" s="1"/>
  <c r="D38" i="11"/>
  <c r="D38" i="7"/>
  <c r="D39" i="2"/>
  <c r="D41" i="2"/>
  <c r="D40" i="1"/>
  <c r="D38" i="1"/>
  <c r="D42" i="1" s="1"/>
  <c r="S43" i="3" l="1"/>
  <c r="S34" i="3"/>
  <c r="S52" i="3"/>
  <c r="S61" i="3"/>
  <c r="S70" i="3"/>
  <c r="S79" i="3"/>
  <c r="S25" i="3"/>
  <c r="S88" i="3"/>
  <c r="S67" i="3"/>
  <c r="S22" i="3"/>
  <c r="S76" i="3"/>
  <c r="S31" i="3"/>
  <c r="S40" i="3"/>
  <c r="S13" i="3"/>
  <c r="S58" i="3"/>
  <c r="S94" i="3"/>
  <c r="S49" i="3"/>
  <c r="S85" i="3"/>
  <c r="S97" i="3"/>
  <c r="S16" i="3"/>
  <c r="S64" i="3"/>
  <c r="S19" i="3"/>
  <c r="S28" i="3"/>
  <c r="S37" i="3"/>
  <c r="S46" i="3"/>
  <c r="S55" i="3"/>
  <c r="S73" i="3"/>
  <c r="S82" i="3"/>
  <c r="S91" i="3"/>
  <c r="S100" i="3"/>
  <c r="D47" i="52"/>
  <c r="A50" i="52" s="1"/>
  <c r="S65" i="3" s="1"/>
  <c r="D42" i="28"/>
  <c r="D47" i="60"/>
  <c r="A50" i="60" s="1"/>
  <c r="S89" i="3" s="1"/>
  <c r="D47" i="61"/>
  <c r="A50" i="61" s="1"/>
  <c r="S92" i="3" s="1"/>
  <c r="D42" i="10"/>
  <c r="D47" i="58"/>
  <c r="A50" i="58" s="1"/>
  <c r="S83" i="3" s="1"/>
  <c r="D42" i="11"/>
  <c r="D47" i="63"/>
  <c r="A50" i="63" s="1"/>
  <c r="S98" i="3" s="1"/>
  <c r="D47" i="51"/>
  <c r="A50" i="51" s="1"/>
  <c r="S62" i="3" s="1"/>
  <c r="D47" i="62"/>
  <c r="A50" i="62" s="1"/>
  <c r="S95" i="3" s="1"/>
  <c r="D47" i="55"/>
  <c r="A50" i="55" s="1"/>
  <c r="S74" i="3" s="1"/>
  <c r="D47" i="56"/>
  <c r="D47" i="50"/>
  <c r="A50" i="50" s="1"/>
  <c r="S59" i="3" s="1"/>
  <c r="D47" i="49"/>
  <c r="A50" i="49" s="1"/>
  <c r="S56" i="3" s="1"/>
  <c r="D42" i="7"/>
  <c r="D47" i="47"/>
  <c r="A50" i="47" s="1"/>
  <c r="S50" i="3" s="1"/>
  <c r="D47" i="36"/>
  <c r="A4" i="64"/>
  <c r="C47" i="64" s="1"/>
  <c r="A4" i="63"/>
  <c r="C47" i="63" s="1"/>
  <c r="A4" i="62"/>
  <c r="C47" i="62" s="1"/>
  <c r="A4" i="61"/>
  <c r="C47" i="61" s="1"/>
  <c r="A4" i="60"/>
  <c r="C47" i="60" s="1"/>
  <c r="A4" i="59"/>
  <c r="C47" i="59" s="1"/>
  <c r="A4" i="58"/>
  <c r="C47" i="58" s="1"/>
  <c r="A4" i="57"/>
  <c r="C47" i="57" s="1"/>
  <c r="A4" i="56"/>
  <c r="C47" i="56" s="1"/>
  <c r="A50" i="56" s="1"/>
  <c r="S77" i="3" s="1"/>
  <c r="A4" i="55"/>
  <c r="C47" i="55" s="1"/>
  <c r="A4" i="54"/>
  <c r="C47" i="54" s="1"/>
  <c r="A4" i="53"/>
  <c r="C47" i="53" s="1"/>
  <c r="A4" i="52"/>
  <c r="C47" i="52" s="1"/>
  <c r="A4" i="51"/>
  <c r="C47" i="51" s="1"/>
  <c r="A4" i="50"/>
  <c r="C47" i="50" s="1"/>
  <c r="A4" i="49"/>
  <c r="C47" i="49" s="1"/>
  <c r="A4" i="48"/>
  <c r="C47" i="48" s="1"/>
  <c r="A4" i="47"/>
  <c r="C47" i="47" s="1"/>
  <c r="A4" i="46"/>
  <c r="C47" i="46" s="1"/>
  <c r="A4" i="45"/>
  <c r="C47" i="45" s="1"/>
  <c r="A50" i="45" s="1"/>
  <c r="A4" i="44"/>
  <c r="C47" i="44" s="1"/>
  <c r="A4" i="43"/>
  <c r="C47" i="43" s="1"/>
  <c r="A4" i="42"/>
  <c r="C47" i="42" s="1"/>
  <c r="A4" i="41"/>
  <c r="C47" i="41" s="1"/>
  <c r="A50" i="41" s="1"/>
  <c r="A4" i="40"/>
  <c r="C47" i="40" s="1"/>
  <c r="A50" i="40" s="1"/>
  <c r="A4" i="39"/>
  <c r="C47" i="39" s="1"/>
  <c r="A50" i="39" s="1"/>
  <c r="A4" i="38"/>
  <c r="C47" i="38" s="1"/>
  <c r="A50" i="38" s="1"/>
  <c r="A4" i="37"/>
  <c r="C47" i="37" s="1"/>
  <c r="A50" i="37" s="1"/>
  <c r="A4" i="36"/>
  <c r="C47" i="36" s="1"/>
  <c r="A50" i="36" s="1"/>
  <c r="D47" i="2"/>
  <c r="D3" i="35"/>
  <c r="D3" i="34"/>
  <c r="D3" i="33"/>
  <c r="D3" i="32"/>
  <c r="D3" i="31"/>
  <c r="D3" i="30"/>
  <c r="D3" i="29"/>
  <c r="D3" i="28"/>
  <c r="D3" i="27"/>
  <c r="D3" i="26"/>
  <c r="D3" i="25"/>
  <c r="D3" i="24"/>
  <c r="D3" i="23"/>
  <c r="D3" i="22"/>
  <c r="D3" i="21"/>
  <c r="D3" i="20"/>
  <c r="D3" i="19"/>
  <c r="D3" i="18"/>
  <c r="D3" i="17"/>
  <c r="D3" i="16"/>
  <c r="D3" i="15"/>
  <c r="D43" i="15" s="1"/>
  <c r="S41" i="3" s="1"/>
  <c r="D3" i="14"/>
  <c r="D3" i="13"/>
  <c r="D3" i="12"/>
  <c r="D3" i="11"/>
  <c r="D3" i="10"/>
  <c r="D3" i="9"/>
  <c r="D3" i="8"/>
  <c r="D3" i="7"/>
  <c r="A4" i="2"/>
  <c r="C47" i="2" s="1"/>
  <c r="D3" i="1"/>
  <c r="A50" i="2" l="1"/>
  <c r="D43" i="35"/>
  <c r="C42" i="35"/>
  <c r="D43" i="34"/>
  <c r="C42" i="34"/>
  <c r="D43" i="33"/>
  <c r="C42" i="33"/>
  <c r="C42" i="32"/>
  <c r="D43" i="32"/>
  <c r="D43" i="31"/>
  <c r="C42" i="31"/>
  <c r="D43" i="30"/>
  <c r="C42" i="30"/>
  <c r="D43" i="29"/>
  <c r="C42" i="29"/>
  <c r="D43" i="28"/>
  <c r="C42" i="28"/>
  <c r="D43" i="27"/>
  <c r="C42" i="27"/>
  <c r="D43" i="26"/>
  <c r="C42" i="26"/>
  <c r="D43" i="25"/>
  <c r="C42" i="25"/>
  <c r="D43" i="24"/>
  <c r="C42" i="24"/>
  <c r="C42" i="23"/>
  <c r="D43" i="23"/>
  <c r="D43" i="22"/>
  <c r="C42" i="22"/>
  <c r="C42" i="21"/>
  <c r="D43" i="21"/>
  <c r="D43" i="20"/>
  <c r="C42" i="20"/>
  <c r="D43" i="19"/>
  <c r="S53" i="3" s="1"/>
  <c r="C42" i="19"/>
  <c r="C42" i="18"/>
  <c r="D43" i="18" s="1"/>
  <c r="D43" i="17"/>
  <c r="C42" i="17"/>
  <c r="D43" i="16"/>
  <c r="S44" i="3" s="1"/>
  <c r="C42" i="16"/>
  <c r="C42" i="15"/>
  <c r="C42" i="14"/>
  <c r="D43" i="14" s="1"/>
  <c r="S38" i="3" s="1"/>
  <c r="C42" i="13"/>
  <c r="D43" i="13" s="1"/>
  <c r="S35" i="3" s="1"/>
  <c r="C42" i="12"/>
  <c r="D43" i="12" s="1"/>
  <c r="S32" i="3" s="1"/>
  <c r="D43" i="11"/>
  <c r="S29" i="3" s="1"/>
  <c r="C42" i="11"/>
  <c r="C42" i="10"/>
  <c r="D43" i="10" s="1"/>
  <c r="S26" i="3" s="1"/>
  <c r="C42" i="9"/>
  <c r="D43" i="9" s="1"/>
  <c r="S23" i="3" s="1"/>
  <c r="C42" i="8"/>
  <c r="D43" i="8" s="1"/>
  <c r="S20" i="3" s="1"/>
  <c r="C42" i="7"/>
  <c r="D43" i="7" s="1"/>
  <c r="S17" i="3" s="1"/>
  <c r="C42" i="1"/>
  <c r="D43" i="1" s="1"/>
  <c r="S1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tc={4B391795-FB48-4D0B-BFBA-BD2D41032758}</author>
  </authors>
  <commentList>
    <comment ref="AA51" authorId="0" shapeId="0" xr:uid="{00000000-0006-0000-1E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tc={8A12FDE9-D29D-4643-A56D-76A9CC874570}</author>
  </authors>
  <commentList>
    <comment ref="AA51" authorId="0" shapeId="0" xr:uid="{00000000-0006-0000-1F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tc={F0159A41-9308-4FD1-BDCC-78FBC9011728}</author>
  </authors>
  <commentList>
    <comment ref="AA51" authorId="0" shapeId="0" xr:uid="{00000000-0006-0000-20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tc={95C49930-B768-4B1D-B668-1188430EAF86}</author>
  </authors>
  <commentList>
    <comment ref="AA51" authorId="0" shapeId="0" xr:uid="{00000000-0006-0000-21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tc={EF5605E0-E89A-4847-9B3A-FE9CC7A3E43F}</author>
  </authors>
  <commentList>
    <comment ref="AA51" authorId="0" shapeId="0" xr:uid="{00000000-0006-0000-22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tc={5EA29F81-31CF-49E2-8759-72946239C842}</author>
  </authors>
  <commentList>
    <comment ref="AA51" authorId="0" shapeId="0" xr:uid="{00000000-0006-0000-23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tc={F31A8BAB-3824-4D4F-AEFE-DF17E4BC6097}</author>
  </authors>
  <commentList>
    <comment ref="AA51" authorId="0" shapeId="0" xr:uid="{00000000-0006-0000-24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tc={E928E782-510C-4666-9634-50200C29B9E8}</author>
  </authors>
  <commentList>
    <comment ref="AA51" authorId="0" shapeId="0" xr:uid="{00000000-0006-0000-25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tc={180F34AA-47BC-4387-B9B2-81014F39E7DE}</author>
  </authors>
  <commentList>
    <comment ref="AA51" authorId="0" shapeId="0" xr:uid="{00000000-0006-0000-26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tc={39360BCF-ADCD-4B25-BDB9-665D8A08DA02}</author>
  </authors>
  <commentList>
    <comment ref="AA51" authorId="0" shapeId="0" xr:uid="{00000000-0006-0000-27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tc={867769CF-03F1-4F07-82D5-2CE7B90F162F}</author>
  </authors>
  <commentList>
    <comment ref="AA51" authorId="0" shapeId="0" xr:uid="{00000000-0006-0000-28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tc={07B180F3-17F3-4260-B98D-F49BA0EF57E1}</author>
  </authors>
  <commentList>
    <comment ref="AA51" authorId="0" shapeId="0" xr:uid="{00000000-0006-0000-29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tc={4DFAC4D0-BAD6-4938-A5BD-16EEE71AF2F9}</author>
  </authors>
  <commentList>
    <comment ref="AA51" authorId="0" shapeId="0" xr:uid="{00000000-0006-0000-2A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tc={4698C293-BD97-4D4D-A9BC-A5EA5919EFB7}</author>
  </authors>
  <commentList>
    <comment ref="AA51" authorId="0" shapeId="0" xr:uid="{00000000-0006-0000-2B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tc={CD9521F2-88A0-4659-AA37-5E4EE932C1D7}</author>
  </authors>
  <commentList>
    <comment ref="AA51" authorId="0" shapeId="0" xr:uid="{00000000-0006-0000-2C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tc={1201D82E-E03E-4757-918D-4CD750C2E76A}</author>
  </authors>
  <commentList>
    <comment ref="AA51" authorId="0" shapeId="0" xr:uid="{00000000-0006-0000-2D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tc={23843924-AA8B-4529-973B-ED48ED24A222}</author>
  </authors>
  <commentList>
    <comment ref="AA51" authorId="0" shapeId="0" xr:uid="{00000000-0006-0000-2E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tc={8FEBC4BC-6627-4EFC-A115-FC62D2430098}</author>
  </authors>
  <commentList>
    <comment ref="AA51" authorId="0" shapeId="0" xr:uid="{00000000-0006-0000-2F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tc={154D3AAE-7ED4-4F60-BF5E-87104ECDAE0F}</author>
  </authors>
  <commentList>
    <comment ref="AA51" authorId="0" shapeId="0" xr:uid="{00000000-0006-0000-30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tc={AFD58FC8-0D07-4F15-A40A-C7BA12B77DC4}</author>
  </authors>
  <commentList>
    <comment ref="AA51" authorId="0" shapeId="0" xr:uid="{00000000-0006-0000-31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tc={46D379B3-E5B9-4B55-A1DE-FF82220E8021}</author>
  </authors>
  <commentList>
    <comment ref="AA51" authorId="0" shapeId="0" xr:uid="{00000000-0006-0000-32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tc={046F8D71-8A17-493A-B370-0883B9E68FE7}</author>
  </authors>
  <commentList>
    <comment ref="AA51" authorId="0" shapeId="0" xr:uid="{00000000-0006-0000-33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tc={A416CC46-66E3-4ED5-A157-56E7C6220977}</author>
  </authors>
  <commentList>
    <comment ref="AA51" authorId="0" shapeId="0" xr:uid="{00000000-0006-0000-34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tc={80C1AD43-2394-4537-8828-497F219108BB}</author>
  </authors>
  <commentList>
    <comment ref="AA51" authorId="0" shapeId="0" xr:uid="{00000000-0006-0000-35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tc={BCCEFB78-BF4E-4E34-BE18-5DE48D186F48}</author>
  </authors>
  <commentList>
    <comment ref="AA51" authorId="0" shapeId="0" xr:uid="{00000000-0006-0000-36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tc={AE1FEBFD-788E-42FE-A564-FD2D83423DDC}</author>
  </authors>
  <commentList>
    <comment ref="AA51" authorId="0" shapeId="0" xr:uid="{00000000-0006-0000-37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tc={87316806-A89F-400B-AC30-12E2D99E5062}</author>
  </authors>
  <commentList>
    <comment ref="AA51" authorId="0" shapeId="0" xr:uid="{00000000-0006-0000-38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tc={C06B2250-D715-4322-8437-0EB4D0303217}</author>
  </authors>
  <commentList>
    <comment ref="AA51" authorId="0" shapeId="0" xr:uid="{00000000-0006-0000-39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tc={F93C425A-D33C-43FA-9E67-8FABA388BC39}</author>
  </authors>
  <commentList>
    <comment ref="AA51" authorId="0" shapeId="0" xr:uid="{00000000-0006-0000-3A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tc={5B093ABD-6C09-4FF7-B185-81C2A0A9AAF5}</author>
  </authors>
  <commentList>
    <comment ref="AA51" authorId="0" shapeId="0" xr:uid="{00000000-0006-0000-3B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Nutné vyplnit ručně při zkoušce ZZO</t>
        </r>
      </text>
    </comment>
  </commentList>
</comments>
</file>

<file path=xl/sharedStrings.xml><?xml version="1.0" encoding="utf-8"?>
<sst xmlns="http://schemas.openxmlformats.org/spreadsheetml/2006/main" count="16619" uniqueCount="271">
  <si>
    <t xml:space="preserve"> </t>
  </si>
  <si>
    <t>Člen FCI prostřednictvím Českomoravské kynologické unie</t>
  </si>
  <si>
    <t>Druh a stupeň</t>
  </si>
  <si>
    <r>
      <t xml:space="preserve">POTVRZENÍ O VYKONANÉ ZKOUŠCE </t>
    </r>
    <r>
      <rPr>
        <b/>
        <sz val="16"/>
        <rFont val="Aptos Narrow"/>
        <family val="2"/>
        <charset val="238"/>
        <scheme val="minor"/>
      </rPr>
      <t>MZŘ</t>
    </r>
  </si>
  <si>
    <t>Data psa-feny</t>
  </si>
  <si>
    <t>A - STOPA</t>
  </si>
  <si>
    <t>FCI - IGP 1</t>
  </si>
  <si>
    <t>FCI - IGP 2</t>
  </si>
  <si>
    <t>FCI - IGP 3</t>
  </si>
  <si>
    <t>FCI - IGP IFH</t>
  </si>
  <si>
    <t>Jméno:</t>
  </si>
  <si>
    <t>FCI - FPr 1</t>
  </si>
  <si>
    <t>FCI - FPr 2</t>
  </si>
  <si>
    <t>FCI - FPr 3</t>
  </si>
  <si>
    <t>Stopa č. 1</t>
  </si>
  <si>
    <t>Stopa č. 2</t>
  </si>
  <si>
    <t>FCI - IFH 1</t>
  </si>
  <si>
    <t>FCI - IFH 2</t>
  </si>
  <si>
    <t>FCI - IFH 3</t>
  </si>
  <si>
    <t>Chovná stanice:</t>
  </si>
  <si>
    <t>Vlastní - cizí</t>
  </si>
  <si>
    <t>Předměty</t>
  </si>
  <si>
    <t>Plemeno:</t>
  </si>
  <si>
    <t>Celkem</t>
  </si>
  <si>
    <t>Pohlaví:</t>
  </si>
  <si>
    <t>Narozen:</t>
  </si>
  <si>
    <t>Č.záp.:</t>
  </si>
  <si>
    <t>B - POSLUŠNOST</t>
  </si>
  <si>
    <t>FCI - IBGH 1</t>
  </si>
  <si>
    <t>FCI - IBGH 2</t>
  </si>
  <si>
    <t>FCI - IBGH 3</t>
  </si>
  <si>
    <t>FCI - GPr 1-3, Upr 1-3</t>
  </si>
  <si>
    <t>FCI - BH/VT</t>
  </si>
  <si>
    <t>BODY</t>
  </si>
  <si>
    <t>T.č./čip:</t>
  </si>
  <si>
    <t xml:space="preserve">FCI - IGP 1   </t>
  </si>
  <si>
    <t xml:space="preserve">FCI - IGP 2              </t>
  </si>
  <si>
    <t>Data psovoda</t>
  </si>
  <si>
    <t>Příjmení:</t>
  </si>
  <si>
    <t>Ovladatelnost na vodítku</t>
  </si>
  <si>
    <t xml:space="preserve"> X</t>
  </si>
  <si>
    <t xml:space="preserve">  X</t>
  </si>
  <si>
    <t>Bydliště:</t>
  </si>
  <si>
    <t>Ovladatelnost bez vodítka</t>
  </si>
  <si>
    <t>X</t>
  </si>
  <si>
    <t>Odložení v sedě</t>
  </si>
  <si>
    <t>Odložení vleže s přivoláním</t>
  </si>
  <si>
    <t>Člen ZO:</t>
  </si>
  <si>
    <t>Odložení ve stoje</t>
  </si>
  <si>
    <t>Aport volný</t>
  </si>
  <si>
    <t>Data akce</t>
  </si>
  <si>
    <t>Skok přes překážku - 2 směry</t>
  </si>
  <si>
    <t>Datum:</t>
  </si>
  <si>
    <t>Aport skokem</t>
  </si>
  <si>
    <t>Místo:</t>
  </si>
  <si>
    <t>Šplh jedním směrem</t>
  </si>
  <si>
    <t>Ved.zk.:</t>
  </si>
  <si>
    <t>Aport šplhem</t>
  </si>
  <si>
    <t>Rozhodčí:</t>
  </si>
  <si>
    <t>Vysílání vpřed s odložením</t>
  </si>
  <si>
    <t>Odložení</t>
  </si>
  <si>
    <t xml:space="preserve">        FCI - StPr 1 - 3 </t>
  </si>
  <si>
    <t>Ovladatelnost</t>
  </si>
  <si>
    <t>Intenzita vyhledání</t>
  </si>
  <si>
    <t>Vytrvalost</t>
  </si>
  <si>
    <t>Chování psovoda</t>
  </si>
  <si>
    <t>C - OBRANA</t>
  </si>
  <si>
    <t xml:space="preserve">  FCI - IGP 2</t>
  </si>
  <si>
    <t xml:space="preserve"> FCI - IGP 3</t>
  </si>
  <si>
    <t>Nalezení předmětů</t>
  </si>
  <si>
    <t>FCI - GPr1, SPr1</t>
  </si>
  <si>
    <t>FCI - GPr2, SPr2</t>
  </si>
  <si>
    <t>FCI - GPr3, SPr3</t>
  </si>
  <si>
    <t>Vyhledání figuranta</t>
  </si>
  <si>
    <t>Vystavení a vyštěkání</t>
  </si>
  <si>
    <t>Výsledek zkoušky</t>
  </si>
  <si>
    <t>Pokus o útěk</t>
  </si>
  <si>
    <r>
      <rPr>
        <b/>
        <sz val="12"/>
        <color theme="1"/>
        <rFont val="Aptos Narrow"/>
        <family val="2"/>
        <charset val="238"/>
        <scheme val="minor"/>
      </rPr>
      <t>A</t>
    </r>
    <r>
      <rPr>
        <sz val="11"/>
        <color theme="1"/>
        <rFont val="Aptos Narrow"/>
        <family val="2"/>
        <charset val="238"/>
        <scheme val="minor"/>
      </rPr>
      <t xml:space="preserve"> - </t>
    </r>
    <r>
      <rPr>
        <sz val="10"/>
        <color theme="1"/>
        <rFont val="Aptos Narrow"/>
        <family val="2"/>
        <charset val="238"/>
        <scheme val="minor"/>
      </rPr>
      <t>stopa</t>
    </r>
  </si>
  <si>
    <t>Obrana psa při hlídání</t>
  </si>
  <si>
    <r>
      <rPr>
        <b/>
        <sz val="12"/>
        <color theme="1"/>
        <rFont val="Aptos Narrow"/>
        <family val="2"/>
        <charset val="238"/>
        <scheme val="minor"/>
      </rPr>
      <t>B</t>
    </r>
    <r>
      <rPr>
        <sz val="11"/>
        <color theme="1"/>
        <rFont val="Aptos Narrow"/>
        <family val="2"/>
        <charset val="238"/>
        <scheme val="minor"/>
      </rPr>
      <t xml:space="preserve"> - </t>
    </r>
    <r>
      <rPr>
        <sz val="10"/>
        <color theme="1"/>
        <rFont val="Aptos Narrow"/>
        <family val="2"/>
        <charset val="238"/>
        <scheme val="minor"/>
      </rPr>
      <t>poslušnost</t>
    </r>
  </si>
  <si>
    <t>Zadní doprovod</t>
  </si>
  <si>
    <r>
      <rPr>
        <b/>
        <sz val="12"/>
        <color theme="1"/>
        <rFont val="Aptos Narrow"/>
        <family val="2"/>
        <charset val="238"/>
        <scheme val="minor"/>
      </rPr>
      <t>C</t>
    </r>
    <r>
      <rPr>
        <sz val="11"/>
        <color theme="1"/>
        <rFont val="Aptos Narrow"/>
        <family val="2"/>
        <charset val="238"/>
        <scheme val="minor"/>
      </rPr>
      <t xml:space="preserve"> - </t>
    </r>
    <r>
      <rPr>
        <sz val="10"/>
        <color theme="1"/>
        <rFont val="Aptos Narrow"/>
        <family val="2"/>
        <charset val="238"/>
        <scheme val="minor"/>
      </rPr>
      <t>obrana</t>
    </r>
  </si>
  <si>
    <t>Přepad psa při doprovodu</t>
  </si>
  <si>
    <r>
      <rPr>
        <b/>
        <sz val="12"/>
        <color theme="1"/>
        <rFont val="Aptos Narrow"/>
        <family val="2"/>
        <charset val="238"/>
        <scheme val="minor"/>
      </rPr>
      <t>D</t>
    </r>
    <r>
      <rPr>
        <sz val="10"/>
        <color theme="1"/>
        <rFont val="Aptos Narrow"/>
        <family val="2"/>
        <charset val="238"/>
        <scheme val="minor"/>
      </rPr>
      <t xml:space="preserve"> - BH-VT/AD</t>
    </r>
  </si>
  <si>
    <t>Útok na psa z pohybu</t>
  </si>
  <si>
    <t>CELKEM</t>
  </si>
  <si>
    <t>ZNÁMKA</t>
  </si>
  <si>
    <t>Razítko organizace</t>
  </si>
  <si>
    <t>Podpis vedoucího zkoušek</t>
  </si>
  <si>
    <t>Podpis a razítko rozhodčího</t>
  </si>
  <si>
    <t xml:space="preserve"> MORAVSKOSLEZSKÝ KYNOLOGICKÝ SVAZ, z. s.</t>
  </si>
  <si>
    <t>ZM</t>
  </si>
  <si>
    <t>ZVV1</t>
  </si>
  <si>
    <t>ZPS1</t>
  </si>
  <si>
    <t>ZVV2</t>
  </si>
  <si>
    <t>ZVV3</t>
  </si>
  <si>
    <t>ZPS2</t>
  </si>
  <si>
    <t>ZMMP</t>
  </si>
  <si>
    <t>ZMP1</t>
  </si>
  <si>
    <t>ZMP2</t>
  </si>
  <si>
    <t>ZMP3</t>
  </si>
  <si>
    <t>A</t>
  </si>
  <si>
    <t>B</t>
  </si>
  <si>
    <t>80</t>
  </si>
  <si>
    <t>ZVV1,ZMP1</t>
  </si>
  <si>
    <t>ZVV3,ZMP3</t>
  </si>
  <si>
    <t>ZZO</t>
  </si>
  <si>
    <t>ZPS1,ZPO1</t>
  </si>
  <si>
    <t>ZPS2,ZPO2</t>
  </si>
  <si>
    <t>ZMPO,ZZO1</t>
  </si>
  <si>
    <t>ZZO2</t>
  </si>
  <si>
    <t>ZZO3</t>
  </si>
  <si>
    <t>Chovná</t>
  </si>
  <si>
    <t>Přivolání psa</t>
  </si>
  <si>
    <t>stanice:</t>
  </si>
  <si>
    <t>Ovladatelnost na vod.</t>
  </si>
  <si>
    <t xml:space="preserve">  </t>
  </si>
  <si>
    <t>Ovladatelnost bez vod.</t>
  </si>
  <si>
    <t>Polohy (S - L - V)</t>
  </si>
  <si>
    <t>10</t>
  </si>
  <si>
    <t>Narozen</t>
  </si>
  <si>
    <t>Odložení za pochodu</t>
  </si>
  <si>
    <t>Štěkání psa</t>
  </si>
  <si>
    <t>Skok vysoký  (aport)</t>
  </si>
  <si>
    <t>Skok šplhem  (aport)</t>
  </si>
  <si>
    <t>Plížení</t>
  </si>
  <si>
    <t>Kladina (nízká/vysoká)</t>
  </si>
  <si>
    <t>Vysílání</t>
  </si>
  <si>
    <t>Odložení psa</t>
  </si>
  <si>
    <t xml:space="preserve">ZVV1 </t>
  </si>
  <si>
    <t>ZPO1</t>
  </si>
  <si>
    <t>ZPO2</t>
  </si>
  <si>
    <t>Průzkum terénu</t>
  </si>
  <si>
    <t>Vyštěkání</t>
  </si>
  <si>
    <t>Prohl., výsl., dopr.</t>
  </si>
  <si>
    <t>10/10</t>
  </si>
  <si>
    <t>Ochrana psovoda</t>
  </si>
  <si>
    <t>15</t>
  </si>
  <si>
    <t xml:space="preserve"> 15/5</t>
  </si>
  <si>
    <t>20/5</t>
  </si>
  <si>
    <t>40/10</t>
  </si>
  <si>
    <t>Vedoucí zkoušek:</t>
  </si>
  <si>
    <t>Hlídání pomocníka 2+1</t>
  </si>
  <si>
    <t>Samost. činnost psa (zadržení pomocníka)</t>
  </si>
  <si>
    <t>Odolnost psa</t>
  </si>
  <si>
    <t>D - SPEC .CVIKY</t>
  </si>
  <si>
    <t>ZMMP1</t>
  </si>
  <si>
    <t>ZMMP2</t>
  </si>
  <si>
    <t>ZMMP3</t>
  </si>
  <si>
    <t>ZPMO</t>
  </si>
  <si>
    <t>Přivol.psa za ztíž.p.</t>
  </si>
  <si>
    <t>PV-P-N</t>
  </si>
  <si>
    <t>Chov.psa ve sk.osob</t>
  </si>
  <si>
    <t>Chov.přiváz. psa</t>
  </si>
  <si>
    <t>Rozlišování předm.</t>
  </si>
  <si>
    <t>15/15</t>
  </si>
  <si>
    <t>Rozlišování osoby</t>
  </si>
  <si>
    <t>Vyhledání předm.</t>
  </si>
  <si>
    <t xml:space="preserve"> 24/6</t>
  </si>
  <si>
    <t>Ztracený předmět</t>
  </si>
  <si>
    <t>Průzk.terénu/vyšť.</t>
  </si>
  <si>
    <t>Zajištění figuranta</t>
  </si>
  <si>
    <t>Doprovod figuranta</t>
  </si>
  <si>
    <t>Napadení psovoda</t>
  </si>
  <si>
    <t>Hlídání  předm.</t>
  </si>
  <si>
    <t>Podpis ved.  zkoušek</t>
  </si>
  <si>
    <t>Podpis a razítko rozhočího</t>
  </si>
  <si>
    <t>POTVRZENÍ O VYKONANÉ ZKOUŠCE NZŘ</t>
  </si>
  <si>
    <r>
      <rPr>
        <b/>
        <sz val="12"/>
        <color theme="1"/>
        <rFont val="Calibri"/>
        <family val="2"/>
        <charset val="238"/>
      </rPr>
      <t>A</t>
    </r>
    <r>
      <rPr>
        <sz val="12"/>
        <color theme="1"/>
        <rFont val="Calibri"/>
        <family val="2"/>
        <charset val="238"/>
      </rPr>
      <t xml:space="preserve">  </t>
    </r>
    <r>
      <rPr>
        <sz val="11"/>
        <color theme="1"/>
        <rFont val="Calibri"/>
        <family val="2"/>
        <charset val="238"/>
      </rPr>
      <t xml:space="preserve"> stopa</t>
    </r>
  </si>
  <si>
    <r>
      <rPr>
        <b/>
        <sz val="12"/>
        <color theme="1"/>
        <rFont val="Calibri"/>
        <family val="2"/>
        <charset val="238"/>
      </rPr>
      <t>B</t>
    </r>
    <r>
      <rPr>
        <sz val="11"/>
        <color theme="1"/>
        <rFont val="Calibri"/>
        <family val="2"/>
        <charset val="238"/>
      </rPr>
      <t xml:space="preserve">  poslušnost</t>
    </r>
  </si>
  <si>
    <r>
      <rPr>
        <b/>
        <sz val="12"/>
        <color theme="1"/>
        <rFont val="Calibri"/>
        <family val="2"/>
        <charset val="238"/>
      </rPr>
      <t>C</t>
    </r>
    <r>
      <rPr>
        <sz val="11"/>
        <color theme="1"/>
        <rFont val="Calibri"/>
        <family val="2"/>
        <charset val="238"/>
      </rPr>
      <t xml:space="preserve">   obrana </t>
    </r>
  </si>
  <si>
    <r>
      <rPr>
        <b/>
        <sz val="12"/>
        <color theme="1"/>
        <rFont val="Calibri"/>
        <family val="2"/>
        <charset val="238"/>
      </rPr>
      <t>D</t>
    </r>
    <r>
      <rPr>
        <sz val="12"/>
        <color theme="1"/>
        <rFont val="Calibri"/>
        <family val="2"/>
        <charset val="238"/>
      </rPr>
      <t xml:space="preserve">   </t>
    </r>
    <r>
      <rPr>
        <sz val="11"/>
        <color theme="1"/>
        <rFont val="Calibri"/>
        <family val="2"/>
        <charset val="238"/>
      </rPr>
      <t xml:space="preserve"> spec. cviky</t>
    </r>
  </si>
  <si>
    <t>VÝSLEDKOVÁ LISTINA ZKOUŠEK - SOUTĚŽE</t>
  </si>
  <si>
    <t xml:space="preserve">Název akce:    </t>
  </si>
  <si>
    <t>Pořadatel:</t>
  </si>
  <si>
    <t>Vedoucí akce:</t>
  </si>
  <si>
    <t>Dne:</t>
  </si>
  <si>
    <t>S</t>
  </si>
  <si>
    <t>P</t>
  </si>
  <si>
    <t>Pořadí</t>
  </si>
  <si>
    <t>c) Rodné číslo psovoda před lomítkem, člen KK</t>
  </si>
  <si>
    <t>Známka</t>
  </si>
  <si>
    <t>Zpráva rozhodčího o provedené akci</t>
  </si>
  <si>
    <t xml:space="preserve">Na zkoušky nastoupilo                       </t>
  </si>
  <si>
    <t xml:space="preserve">Uspělo psů-fen  </t>
  </si>
  <si>
    <t xml:space="preserve">Stížnost na počínání rozhodčího </t>
  </si>
  <si>
    <t>byla - nebyla</t>
  </si>
  <si>
    <t>podána.</t>
  </si>
  <si>
    <t>Stručný popis akce, nedostatky, případné zvláštní sdělení delegujícímu orgánu.</t>
  </si>
  <si>
    <t>Čas začátku:</t>
  </si>
  <si>
    <t>Čas ukončení:</t>
  </si>
  <si>
    <r>
      <rPr>
        <b/>
        <sz val="12"/>
        <color theme="1"/>
        <rFont val="Times New Roman"/>
        <family val="1"/>
      </rPr>
      <t xml:space="preserve">Záznamy o vydaných výkonostních knížkach:          </t>
    </r>
    <r>
      <rPr>
        <sz val="12"/>
        <color theme="1"/>
        <rFont val="Times New Roman"/>
        <family val="1"/>
      </rPr>
      <t xml:space="preserve">  - jméno psa, chov.stanice, číslozápisu ,tet.číslo/číslo čipu</t>
    </r>
  </si>
  <si>
    <t>- jméno, chov. stanice, číslo zápisu/číslo čipu</t>
  </si>
  <si>
    <t>- jméno psovoda, bydliště, rodné číslo před lomítkem</t>
  </si>
  <si>
    <r>
      <t xml:space="preserve">Povinnost vedoucího akce na zkouškách: v den zkoušek naskenovat či vyfotit soupisku a zaslat na email </t>
    </r>
    <r>
      <rPr>
        <b/>
        <u/>
        <sz val="11"/>
        <color rgb="FFFF0000"/>
        <rFont val="Aptos"/>
        <family val="2"/>
      </rPr>
      <t>tajemnik@msks.cz</t>
    </r>
    <r>
      <rPr>
        <b/>
        <sz val="11"/>
        <color rgb="FFFF0000"/>
        <rFont val="Aptos"/>
        <family val="2"/>
      </rPr>
      <t xml:space="preserve"> . </t>
    </r>
  </si>
  <si>
    <r>
      <rPr>
        <b/>
        <sz val="10"/>
        <color theme="1"/>
        <rFont val="Aptos Narrow"/>
        <family val="2"/>
        <charset val="238"/>
        <scheme val="minor"/>
      </rPr>
      <t>FCI - BH/VT</t>
    </r>
    <r>
      <rPr>
        <sz val="10"/>
        <color theme="1"/>
        <rFont val="Aptos Narrow"/>
        <family val="2"/>
        <charset val="238"/>
        <scheme val="minor"/>
      </rPr>
      <t>: Chování psa v doprav. ruchu/zkouška</t>
    </r>
    <r>
      <rPr>
        <b/>
        <sz val="10"/>
        <color theme="1"/>
        <rFont val="Aptos Narrow"/>
        <family val="2"/>
        <charset val="238"/>
        <scheme val="minor"/>
      </rPr>
      <t xml:space="preserve"> AD</t>
    </r>
  </si>
  <si>
    <t xml:space="preserve">  MORAVSKOSLEZSKÝ KYNOLOGICKÝ SVAZ, z. s.</t>
  </si>
  <si>
    <t>NIC</t>
  </si>
  <si>
    <t>maximální možný zisk</t>
  </si>
  <si>
    <t>V</t>
  </si>
  <si>
    <t>N</t>
  </si>
  <si>
    <t>ZVV 1</t>
  </si>
  <si>
    <t>ZVV 2</t>
  </si>
  <si>
    <t>ZVV 3</t>
  </si>
  <si>
    <t>ZPS 1</t>
  </si>
  <si>
    <t>ZPS 2</t>
  </si>
  <si>
    <t>ZPO 1</t>
  </si>
  <si>
    <t>ZPO 2</t>
  </si>
  <si>
    <t>ZZO 1</t>
  </si>
  <si>
    <t>ZZO 2</t>
  </si>
  <si>
    <t>ZZO 3</t>
  </si>
  <si>
    <t>FCI-BH/VT</t>
  </si>
  <si>
    <t>M</t>
  </si>
  <si>
    <t>FCI-IBGH 1</t>
  </si>
  <si>
    <t>FCI-IBGH 2</t>
  </si>
  <si>
    <t>FCI-IBGH 3</t>
  </si>
  <si>
    <t>FCI-IGP 1</t>
  </si>
  <si>
    <t>FCI-IGP 2</t>
  </si>
  <si>
    <t>FCI-IGP 3</t>
  </si>
  <si>
    <t>FCI-FPr 1</t>
  </si>
  <si>
    <t>FCI-FPr 2</t>
  </si>
  <si>
    <t>FCI-FPr 3</t>
  </si>
  <si>
    <t>FCI-UPr 1</t>
  </si>
  <si>
    <t>FCI-UPr 2</t>
  </si>
  <si>
    <t>FCI-UPr 3</t>
  </si>
  <si>
    <t>FCI-SPr 1</t>
  </si>
  <si>
    <t>C</t>
  </si>
  <si>
    <t>FCI-SPr 2</t>
  </si>
  <si>
    <t>FCI-SPr 3</t>
  </si>
  <si>
    <t>FCI-GPr 1</t>
  </si>
  <si>
    <t>B, C</t>
  </si>
  <si>
    <t>FCI-GPr 2</t>
  </si>
  <si>
    <t>FCI-GPr 3</t>
  </si>
  <si>
    <t>FCI-IFH 1</t>
  </si>
  <si>
    <t>FCI-IFH 2</t>
  </si>
  <si>
    <t>FCI-IFH 3</t>
  </si>
  <si>
    <t>FCI-IGP-IFH</t>
  </si>
  <si>
    <t>FCI-StPr 1</t>
  </si>
  <si>
    <t>FCI-StPr 2</t>
  </si>
  <si>
    <t>FCI-StPr 3</t>
  </si>
  <si>
    <t>FCI-AD</t>
  </si>
  <si>
    <t>XX</t>
  </si>
  <si>
    <t>pro nevyplněnou soupisku</t>
  </si>
  <si>
    <t>Známky dle bodového hodnocení (po rozbalení "+")</t>
  </si>
  <si>
    <t>max 300 (MZŘ, NZŘ)</t>
  </si>
  <si>
    <t>max 200 (MZŘ)</t>
  </si>
  <si>
    <t>max 100 (MZŘ, NZŘ)</t>
  </si>
  <si>
    <t>max 60 (MZŘ-BH)</t>
  </si>
  <si>
    <t>max 60 (NZŘ-ZZO)</t>
  </si>
  <si>
    <t>max 150 (NZŘ)</t>
  </si>
  <si>
    <t>max 200 (NZŘ)</t>
  </si>
  <si>
    <t xml:space="preserve">V </t>
  </si>
  <si>
    <t>Obs</t>
  </si>
  <si>
    <t>PV</t>
  </si>
  <si>
    <t>VD</t>
  </si>
  <si>
    <t xml:space="preserve">P </t>
  </si>
  <si>
    <t>D</t>
  </si>
  <si>
    <t>U</t>
  </si>
  <si>
    <t>O</t>
  </si>
  <si>
    <t>SP</t>
  </si>
  <si>
    <t>a) Jméno psa, chov. stanice, plemeno, pohlaví, datum narození, č. zápisu, tet.číslo/čip</t>
  </si>
  <si>
    <t>b) Jméno, příjmení a bydliště psovoda</t>
  </si>
  <si>
    <t>Pomocný sloupec</t>
  </si>
  <si>
    <t>Návod k využívání aplikace</t>
  </si>
  <si>
    <t>Na protokolu o vykonané zkoušce se vyplní příslušné body, součty se automaticky propisují na soupisku.</t>
  </si>
  <si>
    <t>Začíná se na listu soupiska, kde je potřeba vyplnit údaje o účastnících zkoušek, hlavičku akce</t>
  </si>
  <si>
    <t>Ve sloupci B se u jednoltlivých účastníků vybírá jakou zkoušku chtějí skládat. Po vybrání příslušné zkoušky  a vyplnění údajů o účastníkovi se po kliknutí do daných tří řádků, klikne na tlačítko přejít na list a to Vás přenese na příslušný protokol o zkoušce</t>
  </si>
  <si>
    <t>Pro upravování jednotlivých protokolů je potřeba vybrat zkoušku a potom kliknout do příslušného řádku soupisky a potom na tlačítko které Vás přenese na příslušný list.</t>
  </si>
  <si>
    <t>Při tisku jednotlivých protokolů je potřeba tisknout jen první stranu na druhou stránku se budou tisknout tlačítka.</t>
  </si>
  <si>
    <t>sl. vzor</t>
  </si>
  <si>
    <t>Druh ZK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</si>
</sst>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66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6"/>
      <color theme="3" tint="-0.249977111117893"/>
      <name val="Aptos Narrow"/>
      <family val="2"/>
      <charset val="238"/>
      <scheme val="minor"/>
    </font>
    <font>
      <sz val="12"/>
      <color theme="3" tint="-0.249977111117893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6"/>
      <color theme="1"/>
      <name val="Aptos Narrow"/>
      <family val="2"/>
      <charset val="238"/>
      <scheme val="minor"/>
    </font>
    <font>
      <sz val="16"/>
      <name val="Aptos Narrow"/>
      <family val="2"/>
      <charset val="238"/>
      <scheme val="minor"/>
    </font>
    <font>
      <b/>
      <sz val="16"/>
      <name val="Aptos Narrow"/>
      <family val="2"/>
      <charset val="238"/>
      <scheme val="minor"/>
    </font>
    <font>
      <b/>
      <sz val="12"/>
      <color theme="1"/>
      <name val="Aptos Narrow"/>
      <family val="2"/>
      <charset val="238"/>
      <scheme val="minor"/>
    </font>
    <font>
      <b/>
      <sz val="14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  <font>
      <b/>
      <sz val="10"/>
      <color theme="1"/>
      <name val="Aptos Narrow"/>
      <family val="2"/>
      <charset val="238"/>
      <scheme val="minor"/>
    </font>
    <font>
      <b/>
      <sz val="8"/>
      <color theme="1"/>
      <name val="Aptos Narrow"/>
      <family val="2"/>
      <charset val="238"/>
      <scheme val="minor"/>
    </font>
    <font>
      <sz val="10"/>
      <name val="Aptos Narrow"/>
      <family val="2"/>
      <charset val="238"/>
      <scheme val="minor"/>
    </font>
    <font>
      <sz val="12"/>
      <color theme="1"/>
      <name val="Aptos Narrow"/>
      <family val="2"/>
      <charset val="238"/>
      <scheme val="minor"/>
    </font>
    <font>
      <b/>
      <sz val="13"/>
      <color theme="1"/>
      <name val="Aptos Narrow"/>
      <family val="2"/>
      <charset val="238"/>
      <scheme val="minor"/>
    </font>
    <font>
      <i/>
      <sz val="11"/>
      <color theme="1" tint="0.24994659260841701"/>
      <name val="Aptos Narrow"/>
      <family val="2"/>
      <charset val="238"/>
      <scheme val="minor"/>
    </font>
    <font>
      <sz val="16"/>
      <color rgb="FF17365D"/>
      <name val="Calibri"/>
      <family val="2"/>
      <charset val="238"/>
    </font>
    <font>
      <sz val="12"/>
      <color rgb="FF17365D"/>
      <name val="Calibri"/>
      <family val="2"/>
      <charset val="238"/>
    </font>
    <font>
      <sz val="11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1"/>
      <name val="Calibri"/>
      <family val="2"/>
      <charset val="238"/>
    </font>
    <font>
      <sz val="16"/>
      <color theme="1"/>
      <name val="Calibri"/>
      <family val="2"/>
      <charset val="238"/>
    </font>
    <font>
      <b/>
      <sz val="20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9"/>
      <color theme="1"/>
      <name val="Calibri"/>
      <family val="2"/>
      <charset val="238"/>
    </font>
    <font>
      <sz val="8"/>
      <color theme="1"/>
      <name val="Calibri"/>
      <family val="2"/>
      <charset val="238"/>
    </font>
    <font>
      <b/>
      <sz val="9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8"/>
      <color theme="1"/>
      <name val="Calibri"/>
      <family val="2"/>
      <charset val="238"/>
    </font>
    <font>
      <i/>
      <sz val="9"/>
      <color rgb="FF595959"/>
      <name val="Calibri"/>
      <family val="2"/>
      <charset val="238"/>
    </font>
    <font>
      <b/>
      <sz val="20"/>
      <color theme="1"/>
      <name val="Times New Roman"/>
      <family val="1"/>
    </font>
    <font>
      <b/>
      <sz val="20"/>
      <color rgb="FF17365D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u/>
      <sz val="14"/>
      <color theme="1"/>
      <name val="Calibri"/>
      <family val="2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Times New Roman"/>
      <family val="1"/>
      <charset val="238"/>
    </font>
    <font>
      <sz val="10"/>
      <name val="Calibri"/>
      <family val="2"/>
      <charset val="238"/>
    </font>
    <font>
      <b/>
      <sz val="11"/>
      <color rgb="FFFF0000"/>
      <name val="Aptos"/>
      <family val="2"/>
    </font>
    <font>
      <b/>
      <u/>
      <sz val="11"/>
      <color rgb="FFFF0000"/>
      <name val="Aptos"/>
      <family val="2"/>
    </font>
    <font>
      <sz val="10"/>
      <name val="Arial"/>
      <family val="2"/>
      <charset val="238"/>
    </font>
    <font>
      <sz val="10"/>
      <name val="Arial"/>
      <family val="2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theme="0"/>
      <name val="Aptos Narrow"/>
      <family val="2"/>
      <charset val="238"/>
      <scheme val="minor"/>
    </font>
    <font>
      <sz val="9"/>
      <name val="Calibri"/>
      <family val="2"/>
      <charset val="238"/>
    </font>
    <font>
      <sz val="11"/>
      <color theme="0"/>
      <name val="Calibri"/>
      <family val="2"/>
      <charset val="238"/>
    </font>
    <font>
      <sz val="11"/>
      <color rgb="FFFF0000"/>
      <name val="Aptos Narrow"/>
      <family val="2"/>
      <charset val="238"/>
      <scheme val="minor"/>
    </font>
    <font>
      <b/>
      <sz val="20"/>
      <color theme="1"/>
      <name val="Aptos Narrow"/>
      <family val="2"/>
      <scheme val="minor"/>
    </font>
    <font>
      <sz val="11"/>
      <color theme="1"/>
      <name val="Calibri"/>
      <family val="2"/>
    </font>
    <font>
      <sz val="8.5"/>
      <color theme="1"/>
      <name val="Times New Roman"/>
      <family val="1"/>
      <charset val="238"/>
    </font>
    <font>
      <sz val="8.5"/>
      <name val="Calibri"/>
      <family val="2"/>
      <charset val="238"/>
    </font>
    <font>
      <sz val="1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DCE6F1"/>
        <bgColor rgb="FF000000"/>
      </patternFill>
    </fill>
    <fill>
      <patternFill patternType="solid">
        <fgColor rgb="FFC4BD97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B7DEE8"/>
        <bgColor rgb="FF000000"/>
      </patternFill>
    </fill>
    <fill>
      <patternFill patternType="solid">
        <fgColor theme="0"/>
        <bgColor indexed="64"/>
      </patternFill>
    </fill>
  </fills>
  <borders count="271">
    <border>
      <left/>
      <right/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theme="1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medium">
        <color theme="1"/>
      </left>
      <right/>
      <top style="thin">
        <color indexed="64"/>
      </top>
      <bottom style="medium">
        <color theme="1"/>
      </bottom>
      <diagonal/>
    </border>
    <border>
      <left/>
      <right/>
      <top style="thin">
        <color indexed="64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medium">
        <color theme="1"/>
      </top>
      <bottom style="thin">
        <color theme="1"/>
      </bottom>
      <diagonal/>
    </border>
    <border>
      <left/>
      <right/>
      <top style="medium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indexed="64"/>
      </left>
      <right style="medium">
        <color theme="1"/>
      </right>
      <top/>
      <bottom style="medium">
        <color indexed="64"/>
      </bottom>
      <diagonal/>
    </border>
    <border>
      <left style="medium">
        <color theme="1"/>
      </left>
      <right style="medium">
        <color theme="1"/>
      </right>
      <top/>
      <bottom style="medium">
        <color indexed="64"/>
      </bottom>
      <diagonal/>
    </border>
    <border>
      <left style="medium">
        <color theme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theme="1"/>
      </right>
      <top style="medium">
        <color indexed="64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 style="thin">
        <color theme="1"/>
      </bottom>
      <diagonal/>
    </border>
    <border>
      <left style="medium">
        <color theme="1"/>
      </left>
      <right/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/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 style="thin">
        <color indexed="64"/>
      </left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theme="1"/>
      </right>
      <top style="thin">
        <color theme="1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indexed="64"/>
      </bottom>
      <diagonal/>
    </border>
    <border>
      <left style="medium">
        <color theme="1"/>
      </left>
      <right/>
      <top style="thin">
        <color theme="1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/>
      <right/>
      <top style="medium">
        <color theme="1"/>
      </top>
      <bottom style="thin">
        <color indexed="64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theme="1"/>
      </top>
      <bottom style="medium">
        <color indexed="64"/>
      </bottom>
      <diagonal/>
    </border>
    <border>
      <left/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theme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theme="1"/>
      </bottom>
      <diagonal/>
    </border>
    <border>
      <left/>
      <right/>
      <top style="medium">
        <color rgb="FF000000"/>
      </top>
      <bottom style="thin">
        <color theme="1"/>
      </bottom>
      <diagonal/>
    </border>
    <border>
      <left style="thin">
        <color rgb="FF000000"/>
      </left>
      <right/>
      <top style="medium">
        <color rgb="FF000000"/>
      </top>
      <bottom style="thin">
        <color theme="1"/>
      </bottom>
      <diagonal/>
    </border>
    <border>
      <left/>
      <right style="medium">
        <color rgb="FF000000"/>
      </right>
      <top style="medium">
        <color rgb="FF000000"/>
      </top>
      <bottom style="thin">
        <color theme="1"/>
      </bottom>
      <diagonal/>
    </border>
    <border>
      <left style="medium">
        <color rgb="FF000000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theme="1"/>
      </top>
      <bottom style="thin">
        <color theme="1"/>
      </bottom>
      <diagonal/>
    </border>
    <border>
      <left/>
      <right style="medium">
        <color rgb="FF000000"/>
      </right>
      <top style="thin">
        <color theme="1"/>
      </top>
      <bottom style="thin">
        <color theme="1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/>
      <top style="thin">
        <color theme="1"/>
      </top>
      <bottom/>
      <diagonal/>
    </border>
    <border>
      <left/>
      <right style="medium">
        <color rgb="FF000000"/>
      </right>
      <top style="thin">
        <color theme="1"/>
      </top>
      <bottom/>
      <diagonal/>
    </border>
    <border>
      <left style="thin">
        <color rgb="FF000000"/>
      </left>
      <right/>
      <top/>
      <bottom style="thin">
        <color theme="1"/>
      </bottom>
      <diagonal/>
    </border>
    <border>
      <left/>
      <right style="medium">
        <color rgb="FF000000"/>
      </right>
      <top/>
      <bottom style="thin">
        <color theme="1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theme="1"/>
      </top>
      <bottom style="medium">
        <color rgb="FF000000"/>
      </bottom>
      <diagonal/>
    </border>
    <border>
      <left/>
      <right/>
      <top style="thin">
        <color theme="1"/>
      </top>
      <bottom style="medium">
        <color rgb="FF000000"/>
      </bottom>
      <diagonal/>
    </border>
    <border>
      <left style="thin">
        <color rgb="FF000000"/>
      </left>
      <right/>
      <top style="thin">
        <color theme="1"/>
      </top>
      <bottom style="medium">
        <color rgb="FF000000"/>
      </bottom>
      <diagonal/>
    </border>
    <border>
      <left/>
      <right style="medium">
        <color rgb="FF000000"/>
      </right>
      <top style="thin">
        <color theme="1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theme="1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theme="1"/>
      </top>
      <bottom style="thin">
        <color rgb="FF000000"/>
      </bottom>
      <diagonal/>
    </border>
    <border>
      <left/>
      <right style="medium">
        <color theme="1"/>
      </right>
      <top style="thin">
        <color theme="1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 diagonalUp="1">
      <left/>
      <right/>
      <top/>
      <bottom/>
      <diagonal style="hair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rgb="FF000000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rgb="FF000000"/>
      </bottom>
      <diagonal/>
    </border>
    <border>
      <left/>
      <right style="medium">
        <color auto="1"/>
      </right>
      <top style="thin">
        <color indexed="64"/>
      </top>
      <bottom style="thin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theme="1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theme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theme="1"/>
      </left>
      <right style="thin">
        <color theme="1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theme="1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44">
    <xf numFmtId="0" fontId="0" fillId="0" borderId="0" xfId="0"/>
    <xf numFmtId="0" fontId="40" fillId="0" borderId="0" xfId="0" applyFont="1"/>
    <xf numFmtId="0" fontId="44" fillId="0" borderId="0" xfId="0" applyFont="1" applyAlignment="1">
      <alignment horizontal="center"/>
    </xf>
    <xf numFmtId="0" fontId="45" fillId="0" borderId="123" xfId="0" applyFont="1" applyBorder="1" applyAlignment="1">
      <alignment horizontal="center"/>
    </xf>
    <xf numFmtId="0" fontId="45" fillId="0" borderId="0" xfId="0" applyFont="1" applyAlignment="1">
      <alignment horizontal="left"/>
    </xf>
    <xf numFmtId="0" fontId="45" fillId="0" borderId="139" xfId="0" applyFont="1" applyBorder="1" applyAlignment="1">
      <alignment horizontal="left"/>
    </xf>
    <xf numFmtId="0" fontId="38" fillId="0" borderId="139" xfId="0" applyFont="1" applyBorder="1"/>
    <xf numFmtId="0" fontId="38" fillId="0" borderId="123" xfId="0" applyFont="1" applyBorder="1"/>
    <xf numFmtId="0" fontId="38" fillId="0" borderId="0" xfId="0" applyFont="1"/>
    <xf numFmtId="0" fontId="45" fillId="0" borderId="0" xfId="0" applyFont="1" applyAlignment="1">
      <alignment horizontal="center"/>
    </xf>
    <xf numFmtId="49" fontId="45" fillId="0" borderId="0" xfId="0" applyNumberFormat="1" applyFont="1" applyAlignment="1">
      <alignment horizontal="center"/>
    </xf>
    <xf numFmtId="0" fontId="38" fillId="0" borderId="0" xfId="0" applyFont="1" applyAlignment="1">
      <alignment horizontal="left" vertical="top" wrapText="1"/>
    </xf>
    <xf numFmtId="0" fontId="48" fillId="0" borderId="196" xfId="0" applyFont="1" applyBorder="1" applyAlignment="1">
      <alignment horizontal="left" vertical="center"/>
    </xf>
    <xf numFmtId="0" fontId="48" fillId="0" borderId="199" xfId="0" applyFont="1" applyBorder="1" applyAlignment="1">
      <alignment horizontal="left"/>
    </xf>
    <xf numFmtId="0" fontId="53" fillId="0" borderId="204" xfId="0" applyFont="1" applyBorder="1"/>
    <xf numFmtId="0" fontId="53" fillId="0" borderId="205" xfId="0" applyFont="1" applyBorder="1"/>
    <xf numFmtId="0" fontId="54" fillId="0" borderId="0" xfId="0" applyFont="1"/>
    <xf numFmtId="0" fontId="54" fillId="0" borderId="205" xfId="0" applyFont="1" applyBorder="1"/>
    <xf numFmtId="0" fontId="53" fillId="0" borderId="0" xfId="0" applyFont="1"/>
    <xf numFmtId="49" fontId="53" fillId="0" borderId="206" xfId="0" applyNumberFormat="1" applyFont="1" applyBorder="1"/>
    <xf numFmtId="0" fontId="54" fillId="0" borderId="207" xfId="0" applyFont="1" applyBorder="1"/>
    <xf numFmtId="49" fontId="53" fillId="0" borderId="208" xfId="0" applyNumberFormat="1" applyFont="1" applyBorder="1"/>
    <xf numFmtId="0" fontId="54" fillId="0" borderId="209" xfId="0" applyFont="1" applyBorder="1"/>
    <xf numFmtId="49" fontId="53" fillId="0" borderId="204" xfId="0" applyNumberFormat="1" applyFont="1" applyBorder="1"/>
    <xf numFmtId="0" fontId="53" fillId="0" borderId="207" xfId="0" applyFont="1" applyBorder="1"/>
    <xf numFmtId="49" fontId="53" fillId="2" borderId="206" xfId="0" applyNumberFormat="1" applyFont="1" applyFill="1" applyBorder="1"/>
    <xf numFmtId="0" fontId="53" fillId="2" borderId="207" xfId="0" applyFont="1" applyFill="1" applyBorder="1"/>
    <xf numFmtId="49" fontId="53" fillId="3" borderId="206" xfId="0" applyNumberFormat="1" applyFont="1" applyFill="1" applyBorder="1"/>
    <xf numFmtId="0" fontId="53" fillId="3" borderId="207" xfId="0" applyFont="1" applyFill="1" applyBorder="1"/>
    <xf numFmtId="49" fontId="53" fillId="4" borderId="206" xfId="0" applyNumberFormat="1" applyFont="1" applyFill="1" applyBorder="1"/>
    <xf numFmtId="0" fontId="53" fillId="4" borderId="207" xfId="0" applyFont="1" applyFill="1" applyBorder="1"/>
    <xf numFmtId="49" fontId="53" fillId="5" borderId="206" xfId="0" applyNumberFormat="1" applyFont="1" applyFill="1" applyBorder="1" applyAlignment="1" applyProtection="1">
      <alignment vertical="center"/>
      <protection locked="0"/>
    </xf>
    <xf numFmtId="0" fontId="53" fillId="5" borderId="207" xfId="0" applyFont="1" applyFill="1" applyBorder="1"/>
    <xf numFmtId="49" fontId="53" fillId="5" borderId="206" xfId="0" applyNumberFormat="1" applyFont="1" applyFill="1" applyBorder="1"/>
    <xf numFmtId="49" fontId="54" fillId="6" borderId="0" xfId="0" applyNumberFormat="1" applyFont="1" applyFill="1"/>
    <xf numFmtId="0" fontId="53" fillId="6" borderId="206" xfId="0" applyFont="1" applyFill="1" applyBorder="1"/>
    <xf numFmtId="0" fontId="53" fillId="7" borderId="0" xfId="0" applyFont="1" applyFill="1"/>
    <xf numFmtId="0" fontId="53" fillId="7" borderId="210" xfId="0" applyFont="1" applyFill="1" applyBorder="1"/>
    <xf numFmtId="49" fontId="56" fillId="0" borderId="0" xfId="0" applyNumberFormat="1" applyFont="1"/>
    <xf numFmtId="49" fontId="56" fillId="0" borderId="0" xfId="0" applyNumberFormat="1" applyFont="1" applyAlignment="1" applyProtection="1">
      <alignment vertical="center"/>
      <protection locked="0"/>
    </xf>
    <xf numFmtId="0" fontId="56" fillId="0" borderId="0" xfId="0" applyFont="1"/>
    <xf numFmtId="0" fontId="41" fillId="0" borderId="213" xfId="0" applyFont="1" applyBorder="1" applyAlignment="1">
      <alignment horizontal="center" vertical="center"/>
    </xf>
    <xf numFmtId="0" fontId="41" fillId="0" borderId="214" xfId="0" applyFont="1" applyBorder="1" applyAlignment="1">
      <alignment horizontal="center" vertical="center"/>
    </xf>
    <xf numFmtId="0" fontId="41" fillId="0" borderId="13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49" fontId="45" fillId="0" borderId="220" xfId="0" applyNumberFormat="1" applyFont="1" applyBorder="1"/>
    <xf numFmtId="0" fontId="38" fillId="0" borderId="44" xfId="0" applyFont="1" applyBorder="1"/>
    <xf numFmtId="0" fontId="18" fillId="0" borderId="0" xfId="0" applyFont="1"/>
    <xf numFmtId="0" fontId="22" fillId="0" borderId="0" xfId="0" applyFont="1"/>
    <xf numFmtId="49" fontId="24" fillId="0" borderId="118" xfId="0" applyNumberFormat="1" applyFont="1" applyBorder="1" applyAlignment="1">
      <alignment horizontal="left" vertical="center"/>
    </xf>
    <xf numFmtId="0" fontId="25" fillId="0" borderId="0" xfId="0" applyFont="1"/>
    <xf numFmtId="49" fontId="24" fillId="0" borderId="126" xfId="0" applyNumberFormat="1" applyFont="1" applyBorder="1" applyAlignment="1">
      <alignment horizontal="left" vertical="center"/>
    </xf>
    <xf numFmtId="49" fontId="20" fillId="0" borderId="126" xfId="0" applyNumberFormat="1" applyFont="1" applyBorder="1" applyAlignment="1">
      <alignment vertical="center"/>
    </xf>
    <xf numFmtId="49" fontId="20" fillId="0" borderId="124" xfId="0" applyNumberFormat="1" applyFont="1" applyBorder="1" applyAlignment="1">
      <alignment horizontal="center" vertical="center"/>
    </xf>
    <xf numFmtId="0" fontId="20" fillId="0" borderId="146" xfId="0" applyFont="1" applyBorder="1" applyAlignment="1">
      <alignment horizontal="center" vertical="center"/>
    </xf>
    <xf numFmtId="0" fontId="20" fillId="0" borderId="125" xfId="0" applyFont="1" applyBorder="1" applyAlignment="1">
      <alignment horizontal="center" vertical="center"/>
    </xf>
    <xf numFmtId="0" fontId="20" fillId="0" borderId="124" xfId="0" applyFont="1" applyBorder="1" applyAlignment="1">
      <alignment horizontal="center" vertical="center"/>
    </xf>
    <xf numFmtId="49" fontId="20" fillId="0" borderId="134" xfId="0" applyNumberFormat="1" applyFont="1" applyBorder="1" applyAlignment="1">
      <alignment vertical="center"/>
    </xf>
    <xf numFmtId="49" fontId="20" fillId="0" borderId="120" xfId="0" applyNumberFormat="1" applyFont="1" applyBorder="1" applyAlignment="1">
      <alignment horizontal="center" vertical="center"/>
    </xf>
    <xf numFmtId="0" fontId="20" fillId="0" borderId="258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231" xfId="0" applyFont="1" applyBorder="1" applyAlignment="1">
      <alignment horizontal="center" vertical="center"/>
    </xf>
    <xf numFmtId="0" fontId="20" fillId="0" borderId="120" xfId="0" applyFont="1" applyBorder="1" applyAlignment="1">
      <alignment horizontal="center" vertical="center"/>
    </xf>
    <xf numFmtId="0" fontId="20" fillId="0" borderId="0" xfId="0" applyFont="1"/>
    <xf numFmtId="49" fontId="19" fillId="0" borderId="136" xfId="0" applyNumberFormat="1" applyFont="1" applyBorder="1" applyAlignment="1">
      <alignment vertical="center"/>
    </xf>
    <xf numFmtId="49" fontId="26" fillId="0" borderId="137" xfId="0" applyNumberFormat="1" applyFont="1" applyBorder="1" applyAlignment="1">
      <alignment horizontal="center" vertical="center"/>
    </xf>
    <xf numFmtId="0" fontId="24" fillId="0" borderId="138" xfId="0" applyFont="1" applyBorder="1" applyAlignment="1">
      <alignment horizontal="center" vertical="center"/>
    </xf>
    <xf numFmtId="0" fontId="26" fillId="0" borderId="260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 applyAlignment="1">
      <alignment vertical="top"/>
    </xf>
    <xf numFmtId="0" fontId="20" fillId="0" borderId="252" xfId="0" applyFont="1" applyBorder="1" applyAlignment="1">
      <alignment horizontal="center" vertical="center"/>
    </xf>
    <xf numFmtId="0" fontId="20" fillId="0" borderId="151" xfId="0" applyFont="1" applyBorder="1" applyAlignment="1">
      <alignment horizontal="center" vertical="center"/>
    </xf>
    <xf numFmtId="0" fontId="20" fillId="0" borderId="127" xfId="0" applyFont="1" applyBorder="1"/>
    <xf numFmtId="0" fontId="20" fillId="0" borderId="128" xfId="0" applyFont="1" applyBorder="1"/>
    <xf numFmtId="0" fontId="20" fillId="0" borderId="224" xfId="0" applyFont="1" applyBorder="1" applyAlignment="1">
      <alignment horizontal="center" vertical="center"/>
    </xf>
    <xf numFmtId="0" fontId="20" fillId="0" borderId="130" xfId="0" applyFont="1" applyBorder="1"/>
    <xf numFmtId="0" fontId="20" fillId="0" borderId="119" xfId="0" applyFont="1" applyBorder="1"/>
    <xf numFmtId="0" fontId="20" fillId="0" borderId="221" xfId="0" applyFont="1" applyBorder="1" applyAlignment="1">
      <alignment horizontal="center" vertical="center"/>
    </xf>
    <xf numFmtId="0" fontId="20" fillId="0" borderId="255" xfId="0" applyFont="1" applyBorder="1" applyAlignment="1">
      <alignment horizontal="center" vertical="center"/>
    </xf>
    <xf numFmtId="0" fontId="20" fillId="0" borderId="225" xfId="0" applyFont="1" applyBorder="1" applyAlignment="1">
      <alignment horizontal="center" vertical="center"/>
    </xf>
    <xf numFmtId="0" fontId="26" fillId="0" borderId="223" xfId="0" applyFont="1" applyBorder="1" applyAlignment="1">
      <alignment horizontal="center" vertical="center"/>
    </xf>
    <xf numFmtId="0" fontId="26" fillId="0" borderId="265" xfId="0" applyFont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 vertical="center"/>
    </xf>
    <xf numFmtId="0" fontId="20" fillId="0" borderId="117" xfId="0" applyFont="1" applyBorder="1" applyAlignment="1">
      <alignment horizontal="center" vertical="center"/>
    </xf>
    <xf numFmtId="0" fontId="20" fillId="0" borderId="244" xfId="0" applyFont="1" applyBorder="1" applyAlignment="1">
      <alignment horizontal="center" vertical="center"/>
    </xf>
    <xf numFmtId="0" fontId="20" fillId="0" borderId="226" xfId="0" applyFont="1" applyBorder="1" applyAlignment="1">
      <alignment horizontal="center" vertical="center"/>
    </xf>
    <xf numFmtId="0" fontId="20" fillId="0" borderId="97" xfId="0" applyFont="1" applyBorder="1" applyAlignment="1">
      <alignment horizontal="center" vertical="center"/>
    </xf>
    <xf numFmtId="0" fontId="20" fillId="0" borderId="262" xfId="0" applyFont="1" applyBorder="1" applyAlignment="1">
      <alignment horizontal="center" vertical="center"/>
    </xf>
    <xf numFmtId="0" fontId="20" fillId="0" borderId="128" xfId="0" applyFont="1" applyBorder="1" applyAlignment="1">
      <alignment horizontal="center" vertical="center"/>
    </xf>
    <xf numFmtId="0" fontId="20" fillId="0" borderId="227" xfId="0" applyFont="1" applyBorder="1" applyAlignment="1">
      <alignment horizontal="center" vertical="center"/>
    </xf>
    <xf numFmtId="0" fontId="20" fillId="0" borderId="184" xfId="0" applyFont="1" applyBorder="1" applyAlignment="1">
      <alignment horizontal="center" vertical="center"/>
    </xf>
    <xf numFmtId="0" fontId="20" fillId="0" borderId="216" xfId="0" applyFont="1" applyBorder="1" applyAlignment="1">
      <alignment horizontal="center" vertical="center"/>
    </xf>
    <xf numFmtId="0" fontId="28" fillId="0" borderId="245" xfId="0" applyFont="1" applyBorder="1" applyAlignment="1">
      <alignment horizontal="center" vertical="center"/>
    </xf>
    <xf numFmtId="0" fontId="28" fillId="0" borderId="228" xfId="0" applyFont="1" applyBorder="1" applyAlignment="1">
      <alignment horizontal="center" vertical="center"/>
    </xf>
    <xf numFmtId="0" fontId="20" fillId="0" borderId="228" xfId="0" applyFont="1" applyBorder="1" applyAlignment="1">
      <alignment horizontal="center" vertical="center"/>
    </xf>
    <xf numFmtId="0" fontId="28" fillId="0" borderId="151" xfId="0" applyFont="1" applyBorder="1" applyAlignment="1">
      <alignment horizontal="center" vertical="center"/>
    </xf>
    <xf numFmtId="0" fontId="28" fillId="0" borderId="128" xfId="0" applyFont="1" applyBorder="1" applyAlignment="1">
      <alignment horizontal="center" vertical="center"/>
    </xf>
    <xf numFmtId="0" fontId="28" fillId="0" borderId="227" xfId="0" applyFont="1" applyBorder="1" applyAlignment="1">
      <alignment horizontal="center" vertical="center"/>
    </xf>
    <xf numFmtId="0" fontId="28" fillId="0" borderId="216" xfId="0" applyFont="1" applyBorder="1" applyAlignment="1">
      <alignment horizontal="center" vertical="center"/>
    </xf>
    <xf numFmtId="0" fontId="28" fillId="0" borderId="104" xfId="0" applyFont="1" applyBorder="1" applyAlignment="1">
      <alignment horizontal="center" vertical="center"/>
    </xf>
    <xf numFmtId="0" fontId="20" fillId="0" borderId="245" xfId="0" applyFont="1" applyBorder="1" applyAlignment="1">
      <alignment horizontal="center" vertical="center"/>
    </xf>
    <xf numFmtId="0" fontId="20" fillId="0" borderId="104" xfId="0" applyFont="1" applyBorder="1" applyAlignment="1">
      <alignment horizontal="center" vertical="center"/>
    </xf>
    <xf numFmtId="0" fontId="20" fillId="0" borderId="133" xfId="0" applyFont="1" applyBorder="1" applyAlignment="1">
      <alignment horizontal="center" vertical="center"/>
    </xf>
    <xf numFmtId="0" fontId="28" fillId="0" borderId="22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8" fillId="0" borderId="231" xfId="0" applyFont="1" applyBorder="1" applyAlignment="1">
      <alignment horizontal="center" vertical="center"/>
    </xf>
    <xf numFmtId="0" fontId="28" fillId="0" borderId="246" xfId="0" applyFont="1" applyBorder="1" applyAlignment="1">
      <alignment horizontal="center" vertical="center"/>
    </xf>
    <xf numFmtId="0" fontId="20" fillId="0" borderId="230" xfId="0" applyFont="1" applyBorder="1" applyAlignment="1">
      <alignment horizontal="center" vertical="center"/>
    </xf>
    <xf numFmtId="0" fontId="20" fillId="0" borderId="189" xfId="0" applyFont="1" applyBorder="1" applyAlignment="1">
      <alignment horizontal="center" vertical="center"/>
    </xf>
    <xf numFmtId="0" fontId="26" fillId="0" borderId="44" xfId="0" applyFont="1" applyBorder="1" applyAlignment="1">
      <alignment horizontal="center" vertical="center"/>
    </xf>
    <xf numFmtId="0" fontId="26" fillId="0" borderId="137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0" fillId="0" borderId="155" xfId="0" applyFont="1" applyBorder="1" applyAlignment="1">
      <alignment horizontal="center" vertical="center"/>
    </xf>
    <xf numFmtId="0" fontId="29" fillId="0" borderId="148" xfId="0" applyFont="1" applyBorder="1" applyAlignment="1">
      <alignment horizontal="center" vertical="center"/>
    </xf>
    <xf numFmtId="0" fontId="28" fillId="0" borderId="239" xfId="0" applyFont="1" applyBorder="1" applyAlignment="1">
      <alignment horizontal="center" vertical="center"/>
    </xf>
    <xf numFmtId="0" fontId="28" fillId="0" borderId="184" xfId="0" applyFont="1" applyBorder="1" applyAlignment="1">
      <alignment horizontal="center" vertical="center"/>
    </xf>
    <xf numFmtId="0" fontId="20" fillId="0" borderId="222" xfId="0" applyFont="1" applyBorder="1" applyAlignment="1">
      <alignment horizontal="center" vertical="center"/>
    </xf>
    <xf numFmtId="0" fontId="20" fillId="0" borderId="193" xfId="0" applyFont="1" applyBorder="1" applyAlignment="1">
      <alignment horizontal="center" vertical="center"/>
    </xf>
    <xf numFmtId="0" fontId="20" fillId="0" borderId="142" xfId="0" applyFont="1" applyBorder="1" applyAlignment="1">
      <alignment horizontal="center" vertical="center"/>
    </xf>
    <xf numFmtId="0" fontId="20" fillId="0" borderId="106" xfId="0" applyFont="1" applyBorder="1" applyAlignment="1">
      <alignment horizontal="center" vertical="center"/>
    </xf>
    <xf numFmtId="0" fontId="26" fillId="0" borderId="122" xfId="0" applyFont="1" applyBorder="1" applyAlignment="1">
      <alignment horizontal="center" vertical="center"/>
    </xf>
    <xf numFmtId="0" fontId="26" fillId="0" borderId="220" xfId="0" applyFont="1" applyBorder="1" applyAlignment="1">
      <alignment horizontal="center" vertical="center"/>
    </xf>
    <xf numFmtId="0" fontId="32" fillId="0" borderId="220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21" fillId="0" borderId="0" xfId="0" applyFont="1"/>
    <xf numFmtId="0" fontId="21" fillId="0" borderId="119" xfId="0" applyFont="1" applyBorder="1"/>
    <xf numFmtId="0" fontId="19" fillId="0" borderId="131" xfId="0" applyFont="1" applyBorder="1"/>
    <xf numFmtId="0" fontId="28" fillId="0" borderId="0" xfId="0" applyFont="1" applyAlignment="1" applyProtection="1">
      <alignment horizontal="center" vertical="center"/>
      <protection locked="0"/>
    </xf>
    <xf numFmtId="0" fontId="24" fillId="0" borderId="185" xfId="0" applyFont="1" applyBorder="1" applyAlignment="1" applyProtection="1">
      <alignment horizontal="center" vertical="center"/>
      <protection locked="0"/>
    </xf>
    <xf numFmtId="0" fontId="28" fillId="0" borderId="128" xfId="0" applyFont="1" applyBorder="1" applyAlignment="1" applyProtection="1">
      <alignment horizontal="center" vertical="center"/>
      <protection locked="0"/>
    </xf>
    <xf numFmtId="0" fontId="24" fillId="0" borderId="150" xfId="0" applyFont="1" applyBorder="1" applyAlignment="1" applyProtection="1">
      <alignment horizontal="center" vertical="center"/>
      <protection locked="0"/>
    </xf>
    <xf numFmtId="0" fontId="24" fillId="0" borderId="186" xfId="0" applyFont="1" applyBorder="1" applyAlignment="1" applyProtection="1">
      <alignment horizontal="center" vertical="center"/>
      <protection locked="0"/>
    </xf>
    <xf numFmtId="0" fontId="24" fillId="0" borderId="183" xfId="0" applyFont="1" applyBorder="1" applyAlignment="1" applyProtection="1">
      <alignment horizontal="center" vertical="center"/>
      <protection locked="0"/>
    </xf>
    <xf numFmtId="0" fontId="24" fillId="0" borderId="104" xfId="0" applyFont="1" applyBorder="1" applyAlignment="1" applyProtection="1">
      <alignment vertical="center"/>
      <protection locked="0"/>
    </xf>
    <xf numFmtId="0" fontId="28" fillId="0" borderId="249" xfId="0" applyFont="1" applyBorder="1" applyAlignment="1" applyProtection="1">
      <alignment horizontal="center" vertical="center"/>
      <protection locked="0"/>
    </xf>
    <xf numFmtId="0" fontId="28" fillId="0" borderId="104" xfId="0" applyFont="1" applyBorder="1" applyAlignment="1" applyProtection="1">
      <alignment horizontal="center" vertical="center"/>
      <protection locked="0"/>
    </xf>
    <xf numFmtId="0" fontId="24" fillId="0" borderId="27" xfId="0" applyFont="1" applyBorder="1" applyAlignment="1" applyProtection="1">
      <alignment horizontal="center" vertical="center"/>
      <protection locked="0"/>
    </xf>
    <xf numFmtId="0" fontId="20" fillId="0" borderId="104" xfId="0" applyFont="1" applyBorder="1" applyAlignment="1" applyProtection="1">
      <alignment horizontal="center" vertical="center"/>
      <protection locked="0"/>
    </xf>
    <xf numFmtId="0" fontId="30" fillId="0" borderId="149" xfId="0" applyFont="1" applyBorder="1" applyAlignment="1" applyProtection="1">
      <alignment horizontal="center" vertical="center"/>
      <protection locked="0"/>
    </xf>
    <xf numFmtId="0" fontId="30" fillId="0" borderId="150" xfId="0" applyFont="1" applyBorder="1" applyAlignment="1" applyProtection="1">
      <alignment horizontal="center" vertical="center"/>
      <protection locked="0"/>
    </xf>
    <xf numFmtId="0" fontId="30" fillId="0" borderId="145" xfId="0" applyFont="1" applyBorder="1" applyAlignment="1" applyProtection="1">
      <alignment horizontal="center" vertical="center"/>
      <protection locked="0"/>
    </xf>
    <xf numFmtId="0" fontId="30" fillId="0" borderId="42" xfId="0" applyFont="1" applyBorder="1" applyAlignment="1" applyProtection="1">
      <alignment horizontal="center" vertical="center"/>
      <protection locked="0"/>
    </xf>
    <xf numFmtId="0" fontId="30" fillId="0" borderId="242" xfId="0" applyFont="1" applyBorder="1" applyAlignment="1" applyProtection="1">
      <alignment horizontal="center" vertical="center"/>
      <protection locked="0"/>
    </xf>
    <xf numFmtId="0" fontId="24" fillId="0" borderId="129" xfId="0" applyFont="1" applyBorder="1" applyAlignment="1" applyProtection="1">
      <alignment horizontal="center" vertical="center"/>
      <protection locked="0"/>
    </xf>
    <xf numFmtId="0" fontId="24" fillId="0" borderId="135" xfId="0" applyFont="1" applyBorder="1" applyAlignment="1" applyProtection="1">
      <alignment horizontal="center" vertical="center"/>
      <protection locked="0"/>
    </xf>
    <xf numFmtId="0" fontId="38" fillId="0" borderId="196" xfId="0" applyFont="1" applyBorder="1" applyAlignment="1" applyProtection="1">
      <alignment horizontal="left" vertical="center"/>
      <protection locked="0"/>
    </xf>
    <xf numFmtId="0" fontId="0" fillId="8" borderId="0" xfId="0" applyFill="1"/>
    <xf numFmtId="0" fontId="3" fillId="8" borderId="0" xfId="0" applyFont="1" applyFill="1"/>
    <xf numFmtId="0" fontId="5" fillId="8" borderId="0" xfId="0" applyFont="1" applyFill="1"/>
    <xf numFmtId="0" fontId="6" fillId="8" borderId="0" xfId="0" applyFont="1" applyFill="1" applyAlignment="1">
      <alignment horizontal="center"/>
    </xf>
    <xf numFmtId="0" fontId="6" fillId="8" borderId="9" xfId="0" applyFont="1" applyFill="1" applyBorder="1" applyAlignment="1">
      <alignment horizontal="center"/>
    </xf>
    <xf numFmtId="0" fontId="4" fillId="8" borderId="26" xfId="0" applyFont="1" applyFill="1" applyBorder="1" applyAlignment="1" applyProtection="1">
      <alignment horizontal="center" vertical="center"/>
      <protection hidden="1"/>
    </xf>
    <xf numFmtId="0" fontId="1" fillId="8" borderId="27" xfId="0" applyFont="1" applyFill="1" applyBorder="1" applyAlignment="1">
      <alignment horizontal="center" vertical="center"/>
    </xf>
    <xf numFmtId="0" fontId="4" fillId="8" borderId="24" xfId="0" applyFont="1" applyFill="1" applyBorder="1" applyAlignment="1" applyProtection="1">
      <alignment horizontal="center" vertical="center"/>
      <protection hidden="1"/>
    </xf>
    <xf numFmtId="0" fontId="1" fillId="8" borderId="34" xfId="0" applyFont="1" applyFill="1" applyBorder="1" applyAlignment="1">
      <alignment horizontal="center" vertical="center"/>
    </xf>
    <xf numFmtId="0" fontId="1" fillId="8" borderId="35" xfId="0" applyFont="1" applyFill="1" applyBorder="1" applyAlignment="1">
      <alignment horizontal="center" vertical="center"/>
    </xf>
    <xf numFmtId="0" fontId="4" fillId="8" borderId="39" xfId="0" applyFont="1" applyFill="1" applyBorder="1" applyAlignment="1" applyProtection="1">
      <alignment horizontal="center" vertical="center"/>
      <protection hidden="1"/>
    </xf>
    <xf numFmtId="0" fontId="1" fillId="8" borderId="40" xfId="0" applyFont="1" applyFill="1" applyBorder="1" applyAlignment="1">
      <alignment horizontal="center" vertical="center"/>
    </xf>
    <xf numFmtId="0" fontId="11" fillId="8" borderId="39" xfId="0" applyFont="1" applyFill="1" applyBorder="1" applyAlignment="1" applyProtection="1">
      <alignment horizontal="center" vertical="center"/>
      <protection hidden="1"/>
    </xf>
    <xf numFmtId="0" fontId="11" fillId="8" borderId="11" xfId="0" applyFont="1" applyFill="1" applyBorder="1" applyAlignment="1" applyProtection="1">
      <alignment horizontal="center"/>
      <protection hidden="1"/>
    </xf>
    <xf numFmtId="0" fontId="8" fillId="8" borderId="13" xfId="0" applyFont="1" applyFill="1" applyBorder="1" applyAlignment="1">
      <alignment horizontal="center"/>
    </xf>
    <xf numFmtId="0" fontId="1" fillId="8" borderId="0" xfId="0" applyFont="1" applyFill="1" applyAlignment="1" applyProtection="1">
      <alignment horizontal="left"/>
      <protection hidden="1"/>
    </xf>
    <xf numFmtId="0" fontId="11" fillId="8" borderId="0" xfId="0" applyFont="1" applyFill="1" applyAlignment="1" applyProtection="1">
      <alignment horizontal="center"/>
      <protection hidden="1"/>
    </xf>
    <xf numFmtId="0" fontId="8" fillId="8" borderId="0" xfId="0" applyFont="1" applyFill="1" applyAlignment="1">
      <alignment horizontal="center"/>
    </xf>
    <xf numFmtId="0" fontId="11" fillId="8" borderId="2" xfId="0" applyFont="1" applyFill="1" applyBorder="1" applyProtection="1">
      <protection hidden="1"/>
    </xf>
    <xf numFmtId="0" fontId="4" fillId="8" borderId="2" xfId="0" applyFont="1" applyFill="1" applyBorder="1" applyProtection="1">
      <protection hidden="1"/>
    </xf>
    <xf numFmtId="0" fontId="4" fillId="8" borderId="48" xfId="0" applyFont="1" applyFill="1" applyBorder="1" applyProtection="1">
      <protection hidden="1"/>
    </xf>
    <xf numFmtId="0" fontId="4" fillId="8" borderId="72" xfId="0" applyFont="1" applyFill="1" applyBorder="1" applyAlignment="1" applyProtection="1">
      <alignment horizontal="center" vertical="center"/>
      <protection hidden="1"/>
    </xf>
    <xf numFmtId="0" fontId="4" fillId="8" borderId="73" xfId="0" applyFont="1" applyFill="1" applyBorder="1" applyAlignment="1" applyProtection="1">
      <alignment horizontal="center" vertical="center"/>
      <protection hidden="1"/>
    </xf>
    <xf numFmtId="0" fontId="13" fillId="8" borderId="73" xfId="0" applyFont="1" applyFill="1" applyBorder="1" applyAlignment="1" applyProtection="1">
      <alignment horizontal="center" vertical="center"/>
      <protection hidden="1"/>
    </xf>
    <xf numFmtId="0" fontId="13" fillId="8" borderId="74" xfId="0" applyFont="1" applyFill="1" applyBorder="1" applyAlignment="1" applyProtection="1">
      <alignment horizontal="center" vertical="center"/>
      <protection hidden="1"/>
    </xf>
    <xf numFmtId="0" fontId="4" fillId="8" borderId="74" xfId="0" applyFont="1" applyFill="1" applyBorder="1" applyAlignment="1" applyProtection="1">
      <alignment horizontal="center" vertical="center"/>
      <protection hidden="1"/>
    </xf>
    <xf numFmtId="0" fontId="4" fillId="8" borderId="70" xfId="0" applyFont="1" applyFill="1" applyBorder="1" applyAlignment="1" applyProtection="1">
      <alignment horizontal="center" vertical="center"/>
      <protection hidden="1"/>
    </xf>
    <xf numFmtId="0" fontId="4" fillId="8" borderId="77" xfId="0" applyFont="1" applyFill="1" applyBorder="1" applyAlignment="1" applyProtection="1">
      <alignment horizontal="center" vertical="center"/>
      <protection hidden="1"/>
    </xf>
    <xf numFmtId="0" fontId="4" fillId="8" borderId="78" xfId="0" applyFont="1" applyFill="1" applyBorder="1" applyAlignment="1" applyProtection="1">
      <alignment horizontal="center" vertical="center"/>
      <protection hidden="1"/>
    </xf>
    <xf numFmtId="0" fontId="13" fillId="8" borderId="70" xfId="0" applyFont="1" applyFill="1" applyBorder="1" applyAlignment="1" applyProtection="1">
      <alignment horizontal="center" vertical="center"/>
      <protection hidden="1"/>
    </xf>
    <xf numFmtId="0" fontId="13" fillId="8" borderId="77" xfId="0" applyFont="1" applyFill="1" applyBorder="1" applyAlignment="1" applyProtection="1">
      <alignment horizontal="center" vertical="center"/>
      <protection hidden="1"/>
    </xf>
    <xf numFmtId="0" fontId="13" fillId="8" borderId="84" xfId="0" applyFont="1" applyFill="1" applyBorder="1" applyAlignment="1" applyProtection="1">
      <alignment horizontal="center" vertical="center"/>
      <protection hidden="1"/>
    </xf>
    <xf numFmtId="0" fontId="13" fillId="8" borderId="78" xfId="0" applyFont="1" applyFill="1" applyBorder="1" applyAlignment="1" applyProtection="1">
      <alignment horizontal="center" vertical="center"/>
      <protection hidden="1"/>
    </xf>
    <xf numFmtId="0" fontId="13" fillId="8" borderId="82" xfId="0" applyFont="1" applyFill="1" applyBorder="1" applyAlignment="1" applyProtection="1">
      <alignment horizontal="center" vertical="center"/>
      <protection hidden="1"/>
    </xf>
    <xf numFmtId="0" fontId="4" fillId="8" borderId="84" xfId="0" applyFont="1" applyFill="1" applyBorder="1" applyAlignment="1" applyProtection="1">
      <alignment horizontal="center" vertical="center"/>
      <protection hidden="1"/>
    </xf>
    <xf numFmtId="0" fontId="13" fillId="8" borderId="87" xfId="0" applyFont="1" applyFill="1" applyBorder="1" applyAlignment="1" applyProtection="1">
      <alignment horizontal="center" vertical="center"/>
      <protection hidden="1"/>
    </xf>
    <xf numFmtId="0" fontId="14" fillId="8" borderId="0" xfId="0" applyFont="1" applyFill="1"/>
    <xf numFmtId="0" fontId="4" fillId="8" borderId="91" xfId="0" applyFont="1" applyFill="1" applyBorder="1" applyAlignment="1" applyProtection="1">
      <alignment horizontal="center" vertical="center"/>
      <protection hidden="1"/>
    </xf>
    <xf numFmtId="0" fontId="4" fillId="8" borderId="92" xfId="0" applyFont="1" applyFill="1" applyBorder="1" applyAlignment="1" applyProtection="1">
      <alignment horizontal="center" vertical="center"/>
      <protection hidden="1"/>
    </xf>
    <xf numFmtId="0" fontId="4" fillId="8" borderId="93" xfId="0" applyFont="1" applyFill="1" applyBorder="1" applyAlignment="1" applyProtection="1">
      <alignment horizontal="center" vertical="center"/>
      <protection hidden="1"/>
    </xf>
    <xf numFmtId="0" fontId="11" fillId="8" borderId="96" xfId="0" applyFont="1" applyFill="1" applyBorder="1" applyAlignment="1" applyProtection="1">
      <alignment horizontal="center" vertical="center"/>
      <protection hidden="1"/>
    </xf>
    <xf numFmtId="0" fontId="11" fillId="8" borderId="55" xfId="0" applyFont="1" applyFill="1" applyBorder="1" applyAlignment="1" applyProtection="1">
      <alignment horizontal="center" vertical="center"/>
      <protection hidden="1"/>
    </xf>
    <xf numFmtId="0" fontId="11" fillId="8" borderId="97" xfId="0" applyFont="1" applyFill="1" applyBorder="1" applyAlignment="1" applyProtection="1">
      <alignment horizontal="center" vertical="center"/>
      <protection hidden="1"/>
    </xf>
    <xf numFmtId="0" fontId="4" fillId="8" borderId="101" xfId="0" applyFont="1" applyFill="1" applyBorder="1" applyAlignment="1" applyProtection="1">
      <alignment horizontal="center"/>
      <protection hidden="1"/>
    </xf>
    <xf numFmtId="0" fontId="14" fillId="8" borderId="0" xfId="0" applyFont="1" applyFill="1" applyProtection="1">
      <protection hidden="1"/>
    </xf>
    <xf numFmtId="0" fontId="0" fillId="8" borderId="0" xfId="0" applyFill="1" applyProtection="1">
      <protection hidden="1"/>
    </xf>
    <xf numFmtId="0" fontId="0" fillId="8" borderId="4" xfId="0" applyFill="1" applyBorder="1" applyProtection="1">
      <protection hidden="1"/>
    </xf>
    <xf numFmtId="0" fontId="4" fillId="8" borderId="4" xfId="0" applyFont="1" applyFill="1" applyBorder="1" applyAlignment="1" applyProtection="1">
      <alignment horizontal="right"/>
      <protection hidden="1"/>
    </xf>
    <xf numFmtId="0" fontId="4" fillId="8" borderId="4" xfId="0" applyFont="1" applyFill="1" applyBorder="1" applyAlignment="1" applyProtection="1">
      <alignment horizontal="center"/>
      <protection hidden="1"/>
    </xf>
    <xf numFmtId="0" fontId="4" fillId="8" borderId="104" xfId="0" applyFont="1" applyFill="1" applyBorder="1" applyAlignment="1" applyProtection="1">
      <alignment horizontal="center"/>
      <protection hidden="1"/>
    </xf>
    <xf numFmtId="0" fontId="0" fillId="8" borderId="9" xfId="0" applyFill="1" applyBorder="1" applyProtection="1">
      <protection hidden="1"/>
    </xf>
    <xf numFmtId="0" fontId="4" fillId="8" borderId="9" xfId="0" applyFont="1" applyFill="1" applyBorder="1" applyProtection="1">
      <protection hidden="1"/>
    </xf>
    <xf numFmtId="0" fontId="1" fillId="8" borderId="0" xfId="0" applyFont="1" applyFill="1"/>
    <xf numFmtId="0" fontId="4" fillId="8" borderId="106" xfId="0" applyFont="1" applyFill="1" applyBorder="1" applyAlignment="1" applyProtection="1">
      <alignment horizontal="center"/>
      <protection hidden="1"/>
    </xf>
    <xf numFmtId="0" fontId="11" fillId="8" borderId="94" xfId="0" applyFont="1" applyFill="1" applyBorder="1" applyAlignment="1" applyProtection="1">
      <alignment horizontal="center"/>
      <protection hidden="1"/>
    </xf>
    <xf numFmtId="0" fontId="1" fillId="8" borderId="107" xfId="0" applyFont="1" applyFill="1" applyBorder="1" applyAlignment="1">
      <alignment horizontal="center"/>
    </xf>
    <xf numFmtId="0" fontId="4" fillId="8" borderId="108" xfId="0" applyFont="1" applyFill="1" applyBorder="1" applyAlignment="1" applyProtection="1">
      <alignment horizontal="center"/>
      <protection hidden="1"/>
    </xf>
    <xf numFmtId="0" fontId="4" fillId="8" borderId="69" xfId="0" applyFont="1" applyFill="1" applyBorder="1" applyAlignment="1" applyProtection="1">
      <alignment horizontal="center"/>
      <protection hidden="1"/>
    </xf>
    <xf numFmtId="0" fontId="4" fillId="8" borderId="109" xfId="0" applyFont="1" applyFill="1" applyBorder="1" applyAlignment="1" applyProtection="1">
      <alignment horizontal="center"/>
      <protection hidden="1"/>
    </xf>
    <xf numFmtId="0" fontId="4" fillId="8" borderId="111" xfId="0" applyFont="1" applyFill="1" applyBorder="1" applyAlignment="1" applyProtection="1">
      <alignment horizontal="center"/>
      <protection hidden="1"/>
    </xf>
    <xf numFmtId="0" fontId="13" fillId="8" borderId="69" xfId="0" applyFont="1" applyFill="1" applyBorder="1" applyAlignment="1" applyProtection="1">
      <alignment horizontal="center"/>
      <protection hidden="1"/>
    </xf>
    <xf numFmtId="0" fontId="13" fillId="8" borderId="111" xfId="0" applyFont="1" applyFill="1" applyBorder="1" applyAlignment="1" applyProtection="1">
      <alignment horizontal="center"/>
      <protection hidden="1"/>
    </xf>
    <xf numFmtId="0" fontId="57" fillId="8" borderId="113" xfId="0" applyFont="1" applyFill="1" applyBorder="1" applyProtection="1">
      <protection hidden="1"/>
    </xf>
    <xf numFmtId="0" fontId="11" fillId="8" borderId="114" xfId="0" applyFont="1" applyFill="1" applyBorder="1" applyAlignment="1" applyProtection="1">
      <alignment horizontal="center"/>
      <protection hidden="1"/>
    </xf>
    <xf numFmtId="0" fontId="16" fillId="8" borderId="0" xfId="0" applyFont="1" applyFill="1"/>
    <xf numFmtId="0" fontId="0" fillId="8" borderId="3" xfId="0" applyFill="1" applyBorder="1" applyProtection="1">
      <protection hidden="1"/>
    </xf>
    <xf numFmtId="0" fontId="0" fillId="8" borderId="5" xfId="0" applyFill="1" applyBorder="1" applyProtection="1">
      <protection hidden="1"/>
    </xf>
    <xf numFmtId="0" fontId="0" fillId="8" borderId="3" xfId="0" applyFill="1" applyBorder="1"/>
    <xf numFmtId="0" fontId="0" fillId="8" borderId="4" xfId="0" applyFill="1" applyBorder="1"/>
    <xf numFmtId="0" fontId="0" fillId="8" borderId="5" xfId="0" applyFill="1" applyBorder="1"/>
    <xf numFmtId="0" fontId="0" fillId="8" borderId="16" xfId="0" applyFill="1" applyBorder="1" applyProtection="1">
      <protection hidden="1"/>
    </xf>
    <xf numFmtId="0" fontId="0" fillId="8" borderId="17" xfId="0" applyFill="1" applyBorder="1" applyProtection="1">
      <protection hidden="1"/>
    </xf>
    <xf numFmtId="0" fontId="0" fillId="8" borderId="16" xfId="0" applyFill="1" applyBorder="1"/>
    <xf numFmtId="0" fontId="0" fillId="8" borderId="17" xfId="0" applyFill="1" applyBorder="1"/>
    <xf numFmtId="0" fontId="12" fillId="8" borderId="16" xfId="0" applyFont="1" applyFill="1" applyBorder="1" applyProtection="1">
      <protection hidden="1"/>
    </xf>
    <xf numFmtId="0" fontId="12" fillId="8" borderId="0" xfId="0" applyFont="1" applyFill="1" applyProtection="1">
      <protection hidden="1"/>
    </xf>
    <xf numFmtId="0" fontId="12" fillId="8" borderId="17" xfId="0" applyFont="1" applyFill="1" applyBorder="1" applyProtection="1">
      <protection hidden="1"/>
    </xf>
    <xf numFmtId="0" fontId="12" fillId="8" borderId="16" xfId="0" applyFont="1" applyFill="1" applyBorder="1"/>
    <xf numFmtId="0" fontId="12" fillId="8" borderId="0" xfId="0" applyFont="1" applyFill="1"/>
    <xf numFmtId="0" fontId="12" fillId="8" borderId="17" xfId="0" applyFont="1" applyFill="1" applyBorder="1"/>
    <xf numFmtId="0" fontId="1" fillId="8" borderId="27" xfId="0" applyFont="1" applyFill="1" applyBorder="1" applyAlignment="1" applyProtection="1">
      <alignment horizontal="center" vertical="center"/>
      <protection locked="0"/>
    </xf>
    <xf numFmtId="0" fontId="1" fillId="8" borderId="34" xfId="0" applyFont="1" applyFill="1" applyBorder="1" applyAlignment="1" applyProtection="1">
      <alignment horizontal="center" vertical="center"/>
      <protection locked="0"/>
    </xf>
    <xf numFmtId="0" fontId="1" fillId="8" borderId="35" xfId="0" applyFont="1" applyFill="1" applyBorder="1" applyAlignment="1" applyProtection="1">
      <alignment horizontal="center" vertical="center"/>
      <protection locked="0"/>
    </xf>
    <xf numFmtId="0" fontId="1" fillId="8" borderId="40" xfId="0" applyFont="1" applyFill="1" applyBorder="1" applyAlignment="1" applyProtection="1">
      <alignment horizontal="center" vertical="center"/>
      <protection locked="0"/>
    </xf>
    <xf numFmtId="0" fontId="1" fillId="8" borderId="23" xfId="0" applyFont="1" applyFill="1" applyBorder="1" applyAlignment="1" applyProtection="1">
      <alignment horizontal="center"/>
      <protection locked="0"/>
    </xf>
    <xf numFmtId="0" fontId="1" fillId="8" borderId="43" xfId="0" applyFont="1" applyFill="1" applyBorder="1" applyAlignment="1" applyProtection="1">
      <alignment horizontal="center"/>
      <protection locked="0"/>
    </xf>
    <xf numFmtId="0" fontId="1" fillId="8" borderId="31" xfId="0" applyFont="1" applyFill="1" applyBorder="1" applyAlignment="1" applyProtection="1">
      <alignment horizontal="center"/>
      <protection locked="0"/>
    </xf>
    <xf numFmtId="0" fontId="18" fillId="8" borderId="0" xfId="0" applyFont="1" applyFill="1"/>
    <xf numFmtId="0" fontId="22" fillId="8" borderId="0" xfId="0" applyFont="1" applyFill="1"/>
    <xf numFmtId="49" fontId="24" fillId="8" borderId="118" xfId="0" applyNumberFormat="1" applyFont="1" applyFill="1" applyBorder="1" applyAlignment="1">
      <alignment horizontal="left" vertical="center"/>
    </xf>
    <xf numFmtId="0" fontId="25" fillId="8" borderId="0" xfId="0" applyFont="1" applyFill="1"/>
    <xf numFmtId="49" fontId="24" fillId="8" borderId="126" xfId="0" applyNumberFormat="1" applyFont="1" applyFill="1" applyBorder="1" applyAlignment="1">
      <alignment horizontal="left" vertical="center"/>
    </xf>
    <xf numFmtId="49" fontId="20" fillId="8" borderId="126" xfId="0" applyNumberFormat="1" applyFont="1" applyFill="1" applyBorder="1" applyAlignment="1">
      <alignment vertical="center"/>
    </xf>
    <xf numFmtId="49" fontId="20" fillId="8" borderId="124" xfId="0" applyNumberFormat="1" applyFont="1" applyFill="1" applyBorder="1" applyAlignment="1">
      <alignment horizontal="center" vertical="center"/>
    </xf>
    <xf numFmtId="0" fontId="24" fillId="8" borderId="129" xfId="0" applyFont="1" applyFill="1" applyBorder="1" applyAlignment="1" applyProtection="1">
      <alignment horizontal="center" vertical="center"/>
      <protection locked="0"/>
    </xf>
    <xf numFmtId="0" fontId="20" fillId="8" borderId="146" xfId="0" applyFont="1" applyFill="1" applyBorder="1" applyAlignment="1">
      <alignment horizontal="center" vertical="center"/>
    </xf>
    <xf numFmtId="0" fontId="20" fillId="8" borderId="125" xfId="0" applyFont="1" applyFill="1" applyBorder="1" applyAlignment="1">
      <alignment horizontal="center" vertical="center"/>
    </xf>
    <xf numFmtId="0" fontId="20" fillId="8" borderId="124" xfId="0" applyFont="1" applyFill="1" applyBorder="1" applyAlignment="1">
      <alignment horizontal="center" vertical="center"/>
    </xf>
    <xf numFmtId="49" fontId="20" fillId="8" borderId="134" xfId="0" applyNumberFormat="1" applyFont="1" applyFill="1" applyBorder="1" applyAlignment="1">
      <alignment vertical="center"/>
    </xf>
    <xf numFmtId="49" fontId="20" fillId="8" borderId="120" xfId="0" applyNumberFormat="1" applyFont="1" applyFill="1" applyBorder="1" applyAlignment="1">
      <alignment horizontal="center" vertical="center"/>
    </xf>
    <xf numFmtId="0" fontId="24" fillId="8" borderId="135" xfId="0" applyFont="1" applyFill="1" applyBorder="1" applyAlignment="1" applyProtection="1">
      <alignment horizontal="center" vertical="center"/>
      <protection locked="0"/>
    </xf>
    <xf numFmtId="0" fontId="20" fillId="8" borderId="258" xfId="0" applyFont="1" applyFill="1" applyBorder="1" applyAlignment="1">
      <alignment horizontal="center" vertical="center"/>
    </xf>
    <xf numFmtId="0" fontId="20" fillId="8" borderId="0" xfId="0" applyFont="1" applyFill="1" applyAlignment="1">
      <alignment horizontal="center" vertical="center"/>
    </xf>
    <xf numFmtId="0" fontId="20" fillId="8" borderId="231" xfId="0" applyFont="1" applyFill="1" applyBorder="1" applyAlignment="1">
      <alignment horizontal="center" vertical="center"/>
    </xf>
    <xf numFmtId="0" fontId="20" fillId="8" borderId="120" xfId="0" applyFont="1" applyFill="1" applyBorder="1" applyAlignment="1">
      <alignment horizontal="center" vertical="center"/>
    </xf>
    <xf numFmtId="0" fontId="20" fillId="8" borderId="0" xfId="0" applyFont="1" applyFill="1"/>
    <xf numFmtId="49" fontId="19" fillId="8" borderId="136" xfId="0" applyNumberFormat="1" applyFont="1" applyFill="1" applyBorder="1" applyAlignment="1">
      <alignment vertical="center"/>
    </xf>
    <xf numFmtId="49" fontId="26" fillId="8" borderId="137" xfId="0" applyNumberFormat="1" applyFont="1" applyFill="1" applyBorder="1" applyAlignment="1">
      <alignment horizontal="center" vertical="center"/>
    </xf>
    <xf numFmtId="0" fontId="24" fillId="8" borderId="138" xfId="0" applyFont="1" applyFill="1" applyBorder="1" applyAlignment="1">
      <alignment horizontal="center" vertical="center"/>
    </xf>
    <xf numFmtId="0" fontId="26" fillId="8" borderId="260" xfId="0" applyFont="1" applyFill="1" applyBorder="1" applyAlignment="1">
      <alignment horizontal="center" vertical="center"/>
    </xf>
    <xf numFmtId="0" fontId="19" fillId="8" borderId="0" xfId="0" applyFont="1" applyFill="1"/>
    <xf numFmtId="0" fontId="20" fillId="8" borderId="0" xfId="0" applyFont="1" applyFill="1" applyAlignment="1">
      <alignment vertical="top"/>
    </xf>
    <xf numFmtId="0" fontId="20" fillId="8" borderId="252" xfId="0" applyFont="1" applyFill="1" applyBorder="1" applyAlignment="1">
      <alignment horizontal="center" vertical="center"/>
    </xf>
    <xf numFmtId="0" fontId="20" fillId="8" borderId="151" xfId="0" applyFont="1" applyFill="1" applyBorder="1" applyAlignment="1">
      <alignment horizontal="center" vertical="center"/>
    </xf>
    <xf numFmtId="0" fontId="20" fillId="8" borderId="127" xfId="0" applyFont="1" applyFill="1" applyBorder="1"/>
    <xf numFmtId="0" fontId="20" fillId="8" borderId="128" xfId="0" applyFont="1" applyFill="1" applyBorder="1"/>
    <xf numFmtId="0" fontId="20" fillId="8" borderId="224" xfId="0" applyFont="1" applyFill="1" applyBorder="1" applyAlignment="1">
      <alignment horizontal="center" vertical="center"/>
    </xf>
    <xf numFmtId="0" fontId="20" fillId="8" borderId="130" xfId="0" applyFont="1" applyFill="1" applyBorder="1"/>
    <xf numFmtId="0" fontId="20" fillId="8" borderId="119" xfId="0" applyFont="1" applyFill="1" applyBorder="1"/>
    <xf numFmtId="0" fontId="20" fillId="8" borderId="221" xfId="0" applyFont="1" applyFill="1" applyBorder="1" applyAlignment="1">
      <alignment horizontal="center" vertical="center"/>
    </xf>
    <xf numFmtId="0" fontId="20" fillId="8" borderId="255" xfId="0" applyFont="1" applyFill="1" applyBorder="1" applyAlignment="1">
      <alignment horizontal="center" vertical="center"/>
    </xf>
    <xf numFmtId="0" fontId="20" fillId="8" borderId="225" xfId="0" applyFont="1" applyFill="1" applyBorder="1" applyAlignment="1">
      <alignment horizontal="center" vertical="center"/>
    </xf>
    <xf numFmtId="0" fontId="26" fillId="8" borderId="223" xfId="0" applyFont="1" applyFill="1" applyBorder="1" applyAlignment="1">
      <alignment horizontal="center" vertical="center"/>
    </xf>
    <xf numFmtId="0" fontId="26" fillId="8" borderId="265" xfId="0" applyFont="1" applyFill="1" applyBorder="1" applyAlignment="1">
      <alignment horizontal="center" vertical="center"/>
    </xf>
    <xf numFmtId="0" fontId="24" fillId="8" borderId="0" xfId="0" applyFont="1" applyFill="1"/>
    <xf numFmtId="0" fontId="24" fillId="8" borderId="0" xfId="0" applyFont="1" applyFill="1" applyAlignment="1">
      <alignment horizontal="center" vertical="center"/>
    </xf>
    <xf numFmtId="0" fontId="20" fillId="8" borderId="117" xfId="0" applyFont="1" applyFill="1" applyBorder="1" applyAlignment="1">
      <alignment horizontal="center" vertical="center"/>
    </xf>
    <xf numFmtId="0" fontId="20" fillId="8" borderId="244" xfId="0" applyFont="1" applyFill="1" applyBorder="1" applyAlignment="1">
      <alignment horizontal="center" vertical="center"/>
    </xf>
    <xf numFmtId="0" fontId="20" fillId="8" borderId="226" xfId="0" applyFont="1" applyFill="1" applyBorder="1" applyAlignment="1">
      <alignment horizontal="center" vertical="center"/>
    </xf>
    <xf numFmtId="0" fontId="20" fillId="8" borderId="97" xfId="0" applyFont="1" applyFill="1" applyBorder="1" applyAlignment="1">
      <alignment horizontal="center" vertical="center"/>
    </xf>
    <xf numFmtId="0" fontId="20" fillId="8" borderId="262" xfId="0" applyFont="1" applyFill="1" applyBorder="1" applyAlignment="1">
      <alignment horizontal="center" vertical="center"/>
    </xf>
    <xf numFmtId="0" fontId="20" fillId="8" borderId="128" xfId="0" applyFont="1" applyFill="1" applyBorder="1" applyAlignment="1">
      <alignment horizontal="center" vertical="center"/>
    </xf>
    <xf numFmtId="0" fontId="20" fillId="8" borderId="227" xfId="0" applyFont="1" applyFill="1" applyBorder="1" applyAlignment="1">
      <alignment horizontal="center" vertical="center"/>
    </xf>
    <xf numFmtId="0" fontId="20" fillId="8" borderId="184" xfId="0" applyFont="1" applyFill="1" applyBorder="1" applyAlignment="1">
      <alignment horizontal="center" vertical="center"/>
    </xf>
    <xf numFmtId="0" fontId="20" fillId="8" borderId="216" xfId="0" applyFont="1" applyFill="1" applyBorder="1" applyAlignment="1">
      <alignment horizontal="center" vertical="center"/>
    </xf>
    <xf numFmtId="0" fontId="28" fillId="8" borderId="245" xfId="0" applyFont="1" applyFill="1" applyBorder="1" applyAlignment="1">
      <alignment horizontal="center" vertical="center"/>
    </xf>
    <xf numFmtId="0" fontId="28" fillId="8" borderId="0" xfId="0" applyFont="1" applyFill="1" applyAlignment="1" applyProtection="1">
      <alignment horizontal="center" vertical="center"/>
      <protection locked="0"/>
    </xf>
    <xf numFmtId="0" fontId="24" fillId="8" borderId="185" xfId="0" applyFont="1" applyFill="1" applyBorder="1" applyAlignment="1" applyProtection="1">
      <alignment horizontal="center" vertical="center"/>
      <protection locked="0"/>
    </xf>
    <xf numFmtId="0" fontId="28" fillId="8" borderId="228" xfId="0" applyFont="1" applyFill="1" applyBorder="1" applyAlignment="1">
      <alignment horizontal="center" vertical="center"/>
    </xf>
    <xf numFmtId="0" fontId="24" fillId="8" borderId="186" xfId="0" applyFont="1" applyFill="1" applyBorder="1" applyAlignment="1" applyProtection="1">
      <alignment horizontal="center" vertical="center"/>
      <protection locked="0"/>
    </xf>
    <xf numFmtId="0" fontId="20" fillId="8" borderId="228" xfId="0" applyFont="1" applyFill="1" applyBorder="1" applyAlignment="1">
      <alignment horizontal="center" vertical="center"/>
    </xf>
    <xf numFmtId="0" fontId="28" fillId="8" borderId="151" xfId="0" applyFont="1" applyFill="1" applyBorder="1" applyAlignment="1">
      <alignment horizontal="center" vertical="center"/>
    </xf>
    <xf numFmtId="0" fontId="28" fillId="8" borderId="128" xfId="0" applyFont="1" applyFill="1" applyBorder="1" applyAlignment="1" applyProtection="1">
      <alignment horizontal="center" vertical="center"/>
      <protection locked="0"/>
    </xf>
    <xf numFmtId="0" fontId="24" fillId="8" borderId="150" xfId="0" applyFont="1" applyFill="1" applyBorder="1" applyAlignment="1" applyProtection="1">
      <alignment horizontal="center" vertical="center"/>
      <protection locked="0"/>
    </xf>
    <xf numFmtId="0" fontId="28" fillId="8" borderId="227" xfId="0" applyFont="1" applyFill="1" applyBorder="1" applyAlignment="1">
      <alignment horizontal="center" vertical="center"/>
    </xf>
    <xf numFmtId="0" fontId="24" fillId="8" borderId="183" xfId="0" applyFont="1" applyFill="1" applyBorder="1" applyAlignment="1" applyProtection="1">
      <alignment horizontal="center" vertical="center"/>
      <protection locked="0"/>
    </xf>
    <xf numFmtId="0" fontId="24" fillId="8" borderId="104" xfId="0" applyFont="1" applyFill="1" applyBorder="1" applyAlignment="1" applyProtection="1">
      <alignment vertical="center"/>
      <protection locked="0"/>
    </xf>
    <xf numFmtId="0" fontId="28" fillId="8" borderId="128" xfId="0" applyFont="1" applyFill="1" applyBorder="1" applyAlignment="1">
      <alignment horizontal="center" vertical="center"/>
    </xf>
    <xf numFmtId="0" fontId="28" fillId="8" borderId="249" xfId="0" applyFont="1" applyFill="1" applyBorder="1" applyAlignment="1" applyProtection="1">
      <alignment horizontal="center" vertical="center"/>
      <protection locked="0"/>
    </xf>
    <xf numFmtId="0" fontId="28" fillId="8" borderId="216" xfId="0" applyFont="1" applyFill="1" applyBorder="1" applyAlignment="1">
      <alignment horizontal="center" vertical="center"/>
    </xf>
    <xf numFmtId="0" fontId="28" fillId="8" borderId="104" xfId="0" applyFont="1" applyFill="1" applyBorder="1" applyAlignment="1" applyProtection="1">
      <alignment horizontal="center" vertical="center"/>
      <protection locked="0"/>
    </xf>
    <xf numFmtId="0" fontId="24" fillId="8" borderId="27" xfId="0" applyFont="1" applyFill="1" applyBorder="1" applyAlignment="1" applyProtection="1">
      <alignment horizontal="center" vertical="center"/>
      <protection locked="0"/>
    </xf>
    <xf numFmtId="0" fontId="20" fillId="8" borderId="245" xfId="0" applyFont="1" applyFill="1" applyBorder="1" applyAlignment="1">
      <alignment horizontal="center" vertical="center"/>
    </xf>
    <xf numFmtId="0" fontId="20" fillId="8" borderId="104" xfId="0" applyFont="1" applyFill="1" applyBorder="1" applyAlignment="1" applyProtection="1">
      <alignment horizontal="center" vertical="center"/>
      <protection locked="0"/>
    </xf>
    <xf numFmtId="0" fontId="20" fillId="8" borderId="133" xfId="0" applyFont="1" applyFill="1" applyBorder="1" applyAlignment="1">
      <alignment horizontal="center" vertical="center"/>
    </xf>
    <xf numFmtId="0" fontId="28" fillId="8" borderId="229" xfId="0" applyFont="1" applyFill="1" applyBorder="1" applyAlignment="1">
      <alignment horizontal="center" vertical="center"/>
    </xf>
    <xf numFmtId="0" fontId="20" fillId="8" borderId="29" xfId="0" applyFont="1" applyFill="1" applyBorder="1" applyAlignment="1">
      <alignment horizontal="center" vertical="center"/>
    </xf>
    <xf numFmtId="0" fontId="28" fillId="8" borderId="231" xfId="0" applyFont="1" applyFill="1" applyBorder="1" applyAlignment="1">
      <alignment horizontal="center" vertical="center"/>
    </xf>
    <xf numFmtId="0" fontId="28" fillId="8" borderId="246" xfId="0" applyFont="1" applyFill="1" applyBorder="1" applyAlignment="1">
      <alignment horizontal="center" vertical="center"/>
    </xf>
    <xf numFmtId="0" fontId="20" fillId="8" borderId="230" xfId="0" applyFont="1" applyFill="1" applyBorder="1" applyAlignment="1">
      <alignment horizontal="center" vertical="center"/>
    </xf>
    <xf numFmtId="0" fontId="20" fillId="8" borderId="189" xfId="0" applyFont="1" applyFill="1" applyBorder="1" applyAlignment="1">
      <alignment horizontal="center" vertical="center"/>
    </xf>
    <xf numFmtId="0" fontId="26" fillId="8" borderId="44" xfId="0" applyFont="1" applyFill="1" applyBorder="1" applyAlignment="1">
      <alignment horizontal="center" vertical="center"/>
    </xf>
    <xf numFmtId="0" fontId="26" fillId="8" borderId="137" xfId="0" applyFont="1" applyFill="1" applyBorder="1" applyAlignment="1">
      <alignment horizontal="center" vertical="center"/>
    </xf>
    <xf numFmtId="0" fontId="26" fillId="8" borderId="11" xfId="0" applyFont="1" applyFill="1" applyBorder="1" applyAlignment="1">
      <alignment horizontal="center" vertical="center"/>
    </xf>
    <xf numFmtId="0" fontId="20" fillId="8" borderId="0" xfId="0" applyFont="1" applyFill="1" applyAlignment="1">
      <alignment horizontal="center"/>
    </xf>
    <xf numFmtId="0" fontId="20" fillId="8" borderId="155" xfId="0" applyFont="1" applyFill="1" applyBorder="1" applyAlignment="1">
      <alignment horizontal="center" vertical="center"/>
    </xf>
    <xf numFmtId="0" fontId="20" fillId="8" borderId="104" xfId="0" applyFont="1" applyFill="1" applyBorder="1" applyAlignment="1">
      <alignment horizontal="center" vertical="center"/>
    </xf>
    <xf numFmtId="0" fontId="29" fillId="8" borderId="148" xfId="0" applyFont="1" applyFill="1" applyBorder="1" applyAlignment="1">
      <alignment horizontal="center" vertical="center"/>
    </xf>
    <xf numFmtId="0" fontId="28" fillId="8" borderId="239" xfId="0" applyFont="1" applyFill="1" applyBorder="1" applyAlignment="1">
      <alignment horizontal="center" vertical="center"/>
    </xf>
    <xf numFmtId="0" fontId="30" fillId="8" borderId="145" xfId="0" applyFont="1" applyFill="1" applyBorder="1" applyAlignment="1" applyProtection="1">
      <alignment horizontal="center" vertical="center"/>
      <protection locked="0"/>
    </xf>
    <xf numFmtId="0" fontId="30" fillId="8" borderId="150" xfId="0" applyFont="1" applyFill="1" applyBorder="1" applyAlignment="1" applyProtection="1">
      <alignment horizontal="center" vertical="center"/>
      <protection locked="0"/>
    </xf>
    <xf numFmtId="0" fontId="28" fillId="8" borderId="104" xfId="0" applyFont="1" applyFill="1" applyBorder="1" applyAlignment="1">
      <alignment horizontal="center" vertical="center"/>
    </xf>
    <xf numFmtId="0" fontId="28" fillId="8" borderId="184" xfId="0" applyFont="1" applyFill="1" applyBorder="1" applyAlignment="1">
      <alignment horizontal="center" vertical="center"/>
    </xf>
    <xf numFmtId="0" fontId="30" fillId="8" borderId="42" xfId="0" applyFont="1" applyFill="1" applyBorder="1" applyAlignment="1" applyProtection="1">
      <alignment horizontal="center" vertical="center"/>
      <protection locked="0"/>
    </xf>
    <xf numFmtId="0" fontId="20" fillId="8" borderId="222" xfId="0" applyFont="1" applyFill="1" applyBorder="1" applyAlignment="1">
      <alignment horizontal="center" vertical="center"/>
    </xf>
    <xf numFmtId="0" fontId="30" fillId="8" borderId="242" xfId="0" applyFont="1" applyFill="1" applyBorder="1" applyAlignment="1" applyProtection="1">
      <alignment horizontal="center" vertical="center"/>
      <protection locked="0"/>
    </xf>
    <xf numFmtId="0" fontId="30" fillId="8" borderId="149" xfId="0" applyFont="1" applyFill="1" applyBorder="1" applyAlignment="1" applyProtection="1">
      <alignment horizontal="center" vertical="center"/>
      <protection locked="0"/>
    </xf>
    <xf numFmtId="0" fontId="20" fillId="8" borderId="193" xfId="0" applyFont="1" applyFill="1" applyBorder="1" applyAlignment="1">
      <alignment horizontal="center" vertical="center"/>
    </xf>
    <xf numFmtId="0" fontId="20" fillId="8" borderId="142" xfId="0" applyFont="1" applyFill="1" applyBorder="1" applyAlignment="1">
      <alignment horizontal="center" vertical="center"/>
    </xf>
    <xf numFmtId="0" fontId="20" fillId="8" borderId="106" xfId="0" applyFont="1" applyFill="1" applyBorder="1" applyAlignment="1">
      <alignment horizontal="center" vertical="center"/>
    </xf>
    <xf numFmtId="0" fontId="26" fillId="8" borderId="122" xfId="0" applyFont="1" applyFill="1" applyBorder="1" applyAlignment="1">
      <alignment horizontal="center" vertical="center"/>
    </xf>
    <xf numFmtId="0" fontId="26" fillId="8" borderId="220" xfId="0" applyFont="1" applyFill="1" applyBorder="1" applyAlignment="1">
      <alignment horizontal="center" vertical="center"/>
    </xf>
    <xf numFmtId="0" fontId="32" fillId="8" borderId="220" xfId="0" applyFont="1" applyFill="1" applyBorder="1" applyAlignment="1">
      <alignment horizontal="center" vertical="center"/>
    </xf>
    <xf numFmtId="0" fontId="33" fillId="8" borderId="0" xfId="0" applyFont="1" applyFill="1" applyAlignment="1">
      <alignment horizontal="center" vertical="center"/>
    </xf>
    <xf numFmtId="0" fontId="19" fillId="8" borderId="0" xfId="0" applyFont="1" applyFill="1" applyAlignment="1">
      <alignment horizontal="center"/>
    </xf>
    <xf numFmtId="0" fontId="21" fillId="8" borderId="0" xfId="0" applyFont="1" applyFill="1"/>
    <xf numFmtId="0" fontId="21" fillId="8" borderId="119" xfId="0" applyFont="1" applyFill="1" applyBorder="1"/>
    <xf numFmtId="0" fontId="19" fillId="8" borderId="131" xfId="0" applyFont="1" applyFill="1" applyBorder="1"/>
    <xf numFmtId="0" fontId="0" fillId="8" borderId="0" xfId="0" applyFill="1" applyProtection="1">
      <protection locked="0"/>
    </xf>
    <xf numFmtId="0" fontId="4" fillId="8" borderId="24" xfId="0" applyFont="1" applyFill="1" applyBorder="1" applyAlignment="1" applyProtection="1">
      <alignment horizontal="center" vertical="center"/>
      <protection locked="0" hidden="1"/>
    </xf>
    <xf numFmtId="0" fontId="4" fillId="8" borderId="39" xfId="0" applyFont="1" applyFill="1" applyBorder="1" applyAlignment="1" applyProtection="1">
      <alignment horizontal="center" vertical="center"/>
      <protection locked="0" hidden="1"/>
    </xf>
    <xf numFmtId="0" fontId="1" fillId="8" borderId="23" xfId="0" applyFont="1" applyFill="1" applyBorder="1" applyAlignment="1">
      <alignment horizontal="center"/>
    </xf>
    <xf numFmtId="0" fontId="1" fillId="8" borderId="43" xfId="0" applyFont="1" applyFill="1" applyBorder="1" applyAlignment="1">
      <alignment horizontal="center"/>
    </xf>
    <xf numFmtId="0" fontId="1" fillId="8" borderId="31" xfId="0" applyFont="1" applyFill="1" applyBorder="1" applyAlignment="1">
      <alignment horizontal="center"/>
    </xf>
    <xf numFmtId="0" fontId="41" fillId="0" borderId="44" xfId="0" applyFont="1" applyBorder="1" applyAlignment="1">
      <alignment horizontal="center" vertical="center"/>
    </xf>
    <xf numFmtId="0" fontId="34" fillId="0" borderId="0" xfId="0" applyFont="1" applyAlignment="1">
      <alignment vertical="top"/>
    </xf>
    <xf numFmtId="0" fontId="38" fillId="0" borderId="266" xfId="0" applyFont="1" applyBorder="1" applyAlignment="1" applyProtection="1">
      <alignment horizontal="left" vertical="center"/>
      <protection locked="0"/>
    </xf>
    <xf numFmtId="0" fontId="41" fillId="0" borderId="246" xfId="0" applyFont="1" applyBorder="1" applyAlignment="1">
      <alignment horizontal="center" vertical="center"/>
    </xf>
    <xf numFmtId="0" fontId="41" fillId="0" borderId="268" xfId="0" applyFont="1" applyBorder="1" applyAlignment="1">
      <alignment horizontal="center" vertical="center"/>
    </xf>
    <xf numFmtId="0" fontId="41" fillId="0" borderId="269" xfId="0" applyFont="1" applyBorder="1" applyAlignment="1">
      <alignment horizontal="center" vertical="center"/>
    </xf>
    <xf numFmtId="0" fontId="38" fillId="0" borderId="44" xfId="0" applyFont="1" applyBorder="1" applyAlignment="1">
      <alignment horizontal="center" vertical="center" textRotation="45"/>
    </xf>
    <xf numFmtId="0" fontId="37" fillId="0" borderId="44" xfId="0" applyFont="1" applyBorder="1"/>
    <xf numFmtId="0" fontId="38" fillId="0" borderId="44" xfId="0" applyFont="1" applyBorder="1" applyAlignment="1">
      <alignment horizontal="left" vertical="center"/>
    </xf>
    <xf numFmtId="0" fontId="1" fillId="8" borderId="11" xfId="0" applyFont="1" applyFill="1" applyBorder="1" applyAlignment="1" applyProtection="1">
      <alignment horizontal="center"/>
      <protection hidden="1"/>
    </xf>
    <xf numFmtId="0" fontId="1" fillId="8" borderId="44" xfId="0" applyFont="1" applyFill="1" applyBorder="1" applyAlignment="1" applyProtection="1">
      <alignment horizontal="center"/>
      <protection hidden="1"/>
    </xf>
    <xf numFmtId="0" fontId="0" fillId="8" borderId="0" xfId="0" applyFill="1" applyAlignment="1">
      <alignment horizontal="center"/>
    </xf>
    <xf numFmtId="0" fontId="4" fillId="8" borderId="1" xfId="0" applyFont="1" applyFill="1" applyBorder="1" applyAlignment="1" applyProtection="1">
      <alignment horizontal="center" vertical="center"/>
      <protection hidden="1"/>
    </xf>
    <xf numFmtId="0" fontId="4" fillId="8" borderId="2" xfId="0" applyFont="1" applyFill="1" applyBorder="1" applyAlignment="1" applyProtection="1">
      <alignment horizontal="center" vertical="center"/>
      <protection hidden="1"/>
    </xf>
    <xf numFmtId="0" fontId="4" fillId="8" borderId="6" xfId="0" applyFont="1" applyFill="1" applyBorder="1" applyAlignment="1" applyProtection="1">
      <alignment horizontal="center" vertical="center"/>
      <protection hidden="1"/>
    </xf>
    <xf numFmtId="0" fontId="4" fillId="8" borderId="7" xfId="0" applyFont="1" applyFill="1" applyBorder="1" applyAlignment="1" applyProtection="1">
      <alignment horizontal="center" vertical="center"/>
      <protection hidden="1"/>
    </xf>
    <xf numFmtId="0" fontId="8" fillId="8" borderId="3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8" fillId="8" borderId="7" xfId="0" applyFont="1" applyFill="1" applyBorder="1" applyAlignment="1" applyProtection="1">
      <alignment horizontal="left"/>
      <protection hidden="1"/>
    </xf>
    <xf numFmtId="0" fontId="9" fillId="8" borderId="3" xfId="0" applyFont="1" applyFill="1" applyBorder="1" applyAlignment="1" applyProtection="1">
      <alignment horizontal="left" vertical="center"/>
      <protection hidden="1"/>
    </xf>
    <xf numFmtId="0" fontId="0" fillId="8" borderId="4" xfId="0" applyFill="1" applyBorder="1"/>
    <xf numFmtId="0" fontId="0" fillId="8" borderId="5" xfId="0" applyFill="1" applyBorder="1"/>
    <xf numFmtId="0" fontId="0" fillId="8" borderId="16" xfId="0" applyFill="1" applyBorder="1"/>
    <xf numFmtId="0" fontId="0" fillId="8" borderId="0" xfId="0" applyFill="1"/>
    <xf numFmtId="0" fontId="0" fillId="8" borderId="17" xfId="0" applyFill="1" applyBorder="1"/>
    <xf numFmtId="0" fontId="0" fillId="8" borderId="24" xfId="0" applyFill="1" applyBorder="1"/>
    <xf numFmtId="0" fontId="0" fillId="8" borderId="21" xfId="0" applyFill="1" applyBorder="1"/>
    <xf numFmtId="0" fontId="0" fillId="8" borderId="25" xfId="0" applyFill="1" applyBorder="1"/>
    <xf numFmtId="0" fontId="11" fillId="8" borderId="11" xfId="0" applyFont="1" applyFill="1" applyBorder="1" applyAlignment="1" applyProtection="1">
      <alignment horizontal="center" vertical="center"/>
      <protection hidden="1"/>
    </xf>
    <xf numFmtId="0" fontId="11" fillId="8" borderId="12" xfId="0" applyFont="1" applyFill="1" applyBorder="1" applyAlignment="1" applyProtection="1">
      <alignment horizontal="center" vertical="center"/>
      <protection hidden="1"/>
    </xf>
    <xf numFmtId="0" fontId="11" fillId="8" borderId="11" xfId="0" applyFont="1" applyFill="1" applyBorder="1" applyAlignment="1" applyProtection="1">
      <alignment horizontal="center"/>
      <protection hidden="1"/>
    </xf>
    <xf numFmtId="0" fontId="11" fillId="8" borderId="12" xfId="0" applyFont="1" applyFill="1" applyBorder="1" applyAlignment="1" applyProtection="1">
      <alignment horizontal="center"/>
      <protection hidden="1"/>
    </xf>
    <xf numFmtId="0" fontId="1" fillId="8" borderId="12" xfId="0" applyFont="1" applyFill="1" applyBorder="1" applyAlignment="1" applyProtection="1">
      <alignment horizontal="center"/>
      <protection hidden="1"/>
    </xf>
    <xf numFmtId="0" fontId="11" fillId="8" borderId="44" xfId="0" applyFont="1" applyFill="1" applyBorder="1" applyAlignment="1" applyProtection="1">
      <alignment horizontal="center"/>
      <protection hidden="1"/>
    </xf>
    <xf numFmtId="0" fontId="11" fillId="8" borderId="45" xfId="0" applyFont="1" applyFill="1" applyBorder="1" applyAlignment="1" applyProtection="1">
      <alignment horizontal="center"/>
      <protection hidden="1"/>
    </xf>
    <xf numFmtId="0" fontId="4" fillId="8" borderId="41" xfId="0" applyFont="1" applyFill="1" applyBorder="1" applyAlignment="1" applyProtection="1">
      <alignment horizontal="left" vertical="center"/>
      <protection hidden="1"/>
    </xf>
    <xf numFmtId="0" fontId="4" fillId="8" borderId="32" xfId="0" applyFont="1" applyFill="1" applyBorder="1" applyAlignment="1" applyProtection="1">
      <alignment horizontal="left" vertical="center"/>
      <protection hidden="1"/>
    </xf>
    <xf numFmtId="0" fontId="10" fillId="8" borderId="42" xfId="0" applyFont="1" applyFill="1" applyBorder="1" applyAlignment="1">
      <alignment horizontal="left" vertical="center"/>
    </xf>
    <xf numFmtId="0" fontId="10" fillId="8" borderId="32" xfId="0" applyFont="1" applyFill="1" applyBorder="1" applyAlignment="1">
      <alignment horizontal="left" vertical="center"/>
    </xf>
    <xf numFmtId="0" fontId="10" fillId="8" borderId="43" xfId="0" applyFont="1" applyFill="1" applyBorder="1" applyAlignment="1">
      <alignment horizontal="left" vertical="center"/>
    </xf>
    <xf numFmtId="0" fontId="4" fillId="8" borderId="18" xfId="0" applyFont="1" applyFill="1" applyBorder="1" applyAlignment="1" applyProtection="1">
      <alignment horizontal="center" vertical="center"/>
      <protection hidden="1"/>
    </xf>
    <xf numFmtId="0" fontId="4" fillId="8" borderId="19" xfId="0" applyFont="1" applyFill="1" applyBorder="1" applyAlignment="1" applyProtection="1">
      <alignment horizontal="center" vertical="center"/>
      <protection hidden="1"/>
    </xf>
    <xf numFmtId="0" fontId="4" fillId="8" borderId="28" xfId="0" applyFont="1" applyFill="1" applyBorder="1" applyAlignment="1" applyProtection="1">
      <alignment horizontal="left" vertical="center" wrapText="1"/>
      <protection hidden="1"/>
    </xf>
    <xf numFmtId="0" fontId="4" fillId="8" borderId="29" xfId="0" applyFont="1" applyFill="1" applyBorder="1" applyAlignment="1" applyProtection="1">
      <alignment horizontal="left" vertical="center" wrapText="1"/>
      <protection hidden="1"/>
    </xf>
    <xf numFmtId="0" fontId="4" fillId="8" borderId="20" xfId="0" applyFont="1" applyFill="1" applyBorder="1" applyAlignment="1" applyProtection="1">
      <alignment horizontal="left" vertical="center" wrapText="1"/>
      <protection hidden="1"/>
    </xf>
    <xf numFmtId="0" fontId="4" fillId="8" borderId="21" xfId="0" applyFont="1" applyFill="1" applyBorder="1" applyAlignment="1" applyProtection="1">
      <alignment horizontal="left" vertical="center" wrapText="1"/>
      <protection hidden="1"/>
    </xf>
    <xf numFmtId="0" fontId="10" fillId="8" borderId="30" xfId="0" applyFont="1" applyFill="1" applyBorder="1" applyAlignment="1">
      <alignment horizontal="left" vertical="center" wrapText="1"/>
    </xf>
    <xf numFmtId="0" fontId="10" fillId="8" borderId="29" xfId="0" applyFont="1" applyFill="1" applyBorder="1" applyAlignment="1">
      <alignment horizontal="left" vertical="center" wrapText="1"/>
    </xf>
    <xf numFmtId="0" fontId="10" fillId="8" borderId="31" xfId="0" applyFont="1" applyFill="1" applyBorder="1" applyAlignment="1">
      <alignment horizontal="left" vertical="center" wrapText="1"/>
    </xf>
    <xf numFmtId="0" fontId="10" fillId="8" borderId="22" xfId="0" applyFont="1" applyFill="1" applyBorder="1" applyAlignment="1">
      <alignment horizontal="left" vertical="center" wrapText="1"/>
    </xf>
    <xf numFmtId="0" fontId="10" fillId="8" borderId="21" xfId="0" applyFont="1" applyFill="1" applyBorder="1" applyAlignment="1">
      <alignment horizontal="left" vertical="center" wrapText="1"/>
    </xf>
    <xf numFmtId="0" fontId="10" fillId="8" borderId="23" xfId="0" applyFont="1" applyFill="1" applyBorder="1" applyAlignment="1">
      <alignment horizontal="left" vertical="center" wrapText="1"/>
    </xf>
    <xf numFmtId="0" fontId="4" fillId="8" borderId="26" xfId="0" applyFont="1" applyFill="1" applyBorder="1" applyAlignment="1" applyProtection="1">
      <alignment horizontal="left"/>
      <protection hidden="1"/>
    </xf>
    <xf numFmtId="0" fontId="0" fillId="8" borderId="32" xfId="0" applyFill="1" applyBorder="1"/>
    <xf numFmtId="0" fontId="0" fillId="8" borderId="33" xfId="0" applyFill="1" applyBorder="1"/>
    <xf numFmtId="0" fontId="4" fillId="8" borderId="36" xfId="0" applyFont="1" applyFill="1" applyBorder="1" applyAlignment="1" applyProtection="1">
      <alignment horizontal="left"/>
      <protection hidden="1"/>
    </xf>
    <xf numFmtId="0" fontId="0" fillId="8" borderId="37" xfId="0" applyFill="1" applyBorder="1"/>
    <xf numFmtId="0" fontId="0" fillId="8" borderId="38" xfId="0" applyFill="1" applyBorder="1"/>
    <xf numFmtId="0" fontId="4" fillId="8" borderId="1" xfId="0" applyFont="1" applyFill="1" applyBorder="1" applyAlignment="1" applyProtection="1">
      <alignment horizontal="left" vertical="center"/>
      <protection hidden="1"/>
    </xf>
    <xf numFmtId="0" fontId="4" fillId="8" borderId="2" xfId="0" applyFont="1" applyFill="1" applyBorder="1" applyAlignment="1" applyProtection="1">
      <alignment horizontal="left" vertical="center"/>
      <protection hidden="1"/>
    </xf>
    <xf numFmtId="0" fontId="4" fillId="8" borderId="20" xfId="0" applyFont="1" applyFill="1" applyBorder="1" applyAlignment="1" applyProtection="1">
      <alignment horizontal="left" vertical="center"/>
      <protection hidden="1"/>
    </xf>
    <xf numFmtId="0" fontId="4" fillId="8" borderId="21" xfId="0" applyFont="1" applyFill="1" applyBorder="1" applyAlignment="1" applyProtection="1">
      <alignment horizontal="left" vertical="center"/>
      <protection hidden="1"/>
    </xf>
    <xf numFmtId="0" fontId="10" fillId="8" borderId="14" xfId="0" applyFont="1" applyFill="1" applyBorder="1" applyAlignment="1">
      <alignment horizontal="left" vertical="center" wrapText="1"/>
    </xf>
    <xf numFmtId="0" fontId="10" fillId="8" borderId="2" xfId="0" applyFont="1" applyFill="1" applyBorder="1" applyAlignment="1">
      <alignment horizontal="left" vertical="center" wrapText="1"/>
    </xf>
    <xf numFmtId="0" fontId="10" fillId="8" borderId="15" xfId="0" applyFont="1" applyFill="1" applyBorder="1" applyAlignment="1">
      <alignment horizontal="left" vertical="center" wrapText="1"/>
    </xf>
    <xf numFmtId="14" fontId="10" fillId="8" borderId="42" xfId="0" applyNumberFormat="1" applyFont="1" applyFill="1" applyBorder="1" applyAlignment="1">
      <alignment horizontal="left" vertical="center"/>
    </xf>
    <xf numFmtId="14" fontId="10" fillId="8" borderId="32" xfId="0" applyNumberFormat="1" applyFont="1" applyFill="1" applyBorder="1" applyAlignment="1">
      <alignment horizontal="left" vertical="center"/>
    </xf>
    <xf numFmtId="14" fontId="10" fillId="8" borderId="43" xfId="0" applyNumberFormat="1" applyFont="1" applyFill="1" applyBorder="1" applyAlignment="1">
      <alignment horizontal="left" vertical="center"/>
    </xf>
    <xf numFmtId="49" fontId="10" fillId="8" borderId="42" xfId="0" applyNumberFormat="1" applyFont="1" applyFill="1" applyBorder="1" applyAlignment="1">
      <alignment horizontal="left" vertical="center"/>
    </xf>
    <xf numFmtId="0" fontId="9" fillId="8" borderId="4" xfId="0" applyFont="1" applyFill="1" applyBorder="1" applyAlignment="1" applyProtection="1">
      <alignment horizontal="left" vertical="center"/>
      <protection hidden="1"/>
    </xf>
    <xf numFmtId="0" fontId="9" fillId="8" borderId="5" xfId="0" applyFont="1" applyFill="1" applyBorder="1" applyAlignment="1" applyProtection="1">
      <alignment horizontal="left" vertical="center"/>
      <protection hidden="1"/>
    </xf>
    <xf numFmtId="0" fontId="9" fillId="8" borderId="16" xfId="0" applyFont="1" applyFill="1" applyBorder="1" applyAlignment="1" applyProtection="1">
      <alignment horizontal="left" vertical="center"/>
      <protection hidden="1"/>
    </xf>
    <xf numFmtId="0" fontId="9" fillId="8" borderId="0" xfId="0" applyFont="1" applyFill="1" applyAlignment="1" applyProtection="1">
      <alignment horizontal="left" vertical="center"/>
      <protection hidden="1"/>
    </xf>
    <xf numFmtId="0" fontId="9" fillId="8" borderId="17" xfId="0" applyFont="1" applyFill="1" applyBorder="1" applyAlignment="1" applyProtection="1">
      <alignment horizontal="left" vertical="center"/>
      <protection hidden="1"/>
    </xf>
    <xf numFmtId="0" fontId="9" fillId="8" borderId="8" xfId="0" applyFont="1" applyFill="1" applyBorder="1" applyAlignment="1" applyProtection="1">
      <alignment horizontal="left" vertical="center"/>
      <protection hidden="1"/>
    </xf>
    <xf numFmtId="0" fontId="9" fillId="8" borderId="9" xfId="0" applyFont="1" applyFill="1" applyBorder="1" applyAlignment="1" applyProtection="1">
      <alignment horizontal="left" vertical="center"/>
      <protection hidden="1"/>
    </xf>
    <xf numFmtId="0" fontId="9" fillId="8" borderId="10" xfId="0" applyFont="1" applyFill="1" applyBorder="1" applyAlignment="1" applyProtection="1">
      <alignment horizontal="left" vertical="center"/>
      <protection hidden="1"/>
    </xf>
    <xf numFmtId="0" fontId="11" fillId="8" borderId="46" xfId="0" applyFont="1" applyFill="1" applyBorder="1" applyAlignment="1" applyProtection="1">
      <alignment horizontal="center" textRotation="90" wrapText="1"/>
      <protection hidden="1"/>
    </xf>
    <xf numFmtId="0" fontId="11" fillId="8" borderId="54" xfId="0" applyFont="1" applyFill="1" applyBorder="1" applyAlignment="1" applyProtection="1">
      <alignment horizontal="center" textRotation="90" wrapText="1"/>
      <protection hidden="1"/>
    </xf>
    <xf numFmtId="0" fontId="11" fillId="8" borderId="62" xfId="0" applyFont="1" applyFill="1" applyBorder="1" applyAlignment="1" applyProtection="1">
      <alignment horizontal="center" textRotation="90" wrapText="1"/>
      <protection hidden="1"/>
    </xf>
    <xf numFmtId="0" fontId="4" fillId="8" borderId="59" xfId="0" applyFont="1" applyFill="1" applyBorder="1" applyAlignment="1" applyProtection="1">
      <alignment horizontal="left"/>
      <protection hidden="1"/>
    </xf>
    <xf numFmtId="0" fontId="4" fillId="8" borderId="60" xfId="0" applyFont="1" applyFill="1" applyBorder="1" applyAlignment="1" applyProtection="1">
      <alignment horizontal="left"/>
      <protection hidden="1"/>
    </xf>
    <xf numFmtId="0" fontId="10" fillId="8" borderId="59" xfId="0" applyFont="1" applyFill="1" applyBorder="1" applyAlignment="1">
      <alignment horizontal="left"/>
    </xf>
    <xf numFmtId="0" fontId="10" fillId="8" borderId="60" xfId="0" applyFont="1" applyFill="1" applyBorder="1" applyAlignment="1">
      <alignment horizontal="left"/>
    </xf>
    <xf numFmtId="0" fontId="10" fillId="8" borderId="61" xfId="0" applyFont="1" applyFill="1" applyBorder="1" applyAlignment="1">
      <alignment horizontal="left"/>
    </xf>
    <xf numFmtId="0" fontId="1" fillId="8" borderId="11" xfId="0" applyFont="1" applyFill="1" applyBorder="1" applyAlignment="1" applyProtection="1">
      <alignment horizontal="left"/>
      <protection hidden="1"/>
    </xf>
    <xf numFmtId="0" fontId="0" fillId="8" borderId="44" xfId="0" applyFill="1" applyBorder="1"/>
    <xf numFmtId="0" fontId="0" fillId="8" borderId="12" xfId="0" applyFill="1" applyBorder="1"/>
    <xf numFmtId="0" fontId="11" fillId="8" borderId="47" xfId="0" applyFont="1" applyFill="1" applyBorder="1" applyAlignment="1" applyProtection="1">
      <alignment horizontal="center" textRotation="90" wrapText="1"/>
      <protection hidden="1"/>
    </xf>
    <xf numFmtId="0" fontId="11" fillId="8" borderId="55" xfId="0" applyFont="1" applyFill="1" applyBorder="1" applyAlignment="1" applyProtection="1">
      <alignment horizontal="center" textRotation="90" wrapText="1"/>
      <protection hidden="1"/>
    </xf>
    <xf numFmtId="0" fontId="11" fillId="8" borderId="63" xfId="0" applyFont="1" applyFill="1" applyBorder="1" applyAlignment="1" applyProtection="1">
      <alignment horizontal="center" textRotation="90" wrapText="1"/>
      <protection hidden="1"/>
    </xf>
    <xf numFmtId="0" fontId="11" fillId="8" borderId="49" xfId="0" applyFont="1" applyFill="1" applyBorder="1" applyAlignment="1" applyProtection="1">
      <alignment horizontal="center" textRotation="90" wrapText="1"/>
      <protection hidden="1"/>
    </xf>
    <xf numFmtId="0" fontId="11" fillId="8" borderId="57" xfId="0" applyFont="1" applyFill="1" applyBorder="1" applyAlignment="1" applyProtection="1">
      <alignment horizontal="center" textRotation="90" wrapText="1"/>
      <protection hidden="1"/>
    </xf>
    <xf numFmtId="0" fontId="11" fillId="8" borderId="65" xfId="0" applyFont="1" applyFill="1" applyBorder="1" applyAlignment="1" applyProtection="1">
      <alignment horizontal="center" textRotation="90" wrapText="1"/>
      <protection hidden="1"/>
    </xf>
    <xf numFmtId="0" fontId="1" fillId="8" borderId="3" xfId="0" applyFont="1" applyFill="1" applyBorder="1" applyAlignment="1">
      <alignment horizontal="center" textRotation="90"/>
    </xf>
    <xf numFmtId="0" fontId="1" fillId="8" borderId="5" xfId="0" applyFont="1" applyFill="1" applyBorder="1" applyAlignment="1">
      <alignment horizontal="center" textRotation="90"/>
    </xf>
    <xf numFmtId="0" fontId="1" fillId="8" borderId="16" xfId="0" applyFont="1" applyFill="1" applyBorder="1" applyAlignment="1">
      <alignment horizontal="center" textRotation="90"/>
    </xf>
    <xf numFmtId="0" fontId="1" fillId="8" borderId="17" xfId="0" applyFont="1" applyFill="1" applyBorder="1" applyAlignment="1">
      <alignment horizontal="center" textRotation="90"/>
    </xf>
    <xf numFmtId="0" fontId="1" fillId="8" borderId="8" xfId="0" applyFont="1" applyFill="1" applyBorder="1" applyAlignment="1">
      <alignment horizontal="center" textRotation="90"/>
    </xf>
    <xf numFmtId="0" fontId="1" fillId="8" borderId="10" xfId="0" applyFont="1" applyFill="1" applyBorder="1" applyAlignment="1">
      <alignment horizontal="center" textRotation="90"/>
    </xf>
    <xf numFmtId="0" fontId="4" fillId="8" borderId="50" xfId="0" applyFont="1" applyFill="1" applyBorder="1" applyAlignment="1" applyProtection="1">
      <alignment horizontal="left" vertical="center"/>
      <protection hidden="1"/>
    </xf>
    <xf numFmtId="0" fontId="4" fillId="8" borderId="51" xfId="0" applyFont="1" applyFill="1" applyBorder="1" applyAlignment="1" applyProtection="1">
      <alignment horizontal="left" vertical="center"/>
      <protection hidden="1"/>
    </xf>
    <xf numFmtId="0" fontId="10" fillId="8" borderId="52" xfId="0" applyFont="1" applyFill="1" applyBorder="1" applyAlignment="1">
      <alignment horizontal="left" vertical="center"/>
    </xf>
    <xf numFmtId="0" fontId="10" fillId="8" borderId="51" xfId="0" applyFont="1" applyFill="1" applyBorder="1" applyAlignment="1">
      <alignment horizontal="left" vertical="center"/>
    </xf>
    <xf numFmtId="0" fontId="10" fillId="8" borderId="53" xfId="0" applyFont="1" applyFill="1" applyBorder="1" applyAlignment="1">
      <alignment horizontal="left" vertical="center"/>
    </xf>
    <xf numFmtId="0" fontId="11" fillId="8" borderId="56" xfId="0" applyFont="1" applyFill="1" applyBorder="1" applyAlignment="1" applyProtection="1">
      <alignment horizontal="center" textRotation="90" wrapText="1"/>
      <protection hidden="1"/>
    </xf>
    <xf numFmtId="0" fontId="11" fillId="8" borderId="64" xfId="0" applyFont="1" applyFill="1" applyBorder="1" applyAlignment="1" applyProtection="1">
      <alignment horizontal="center" textRotation="90" wrapText="1"/>
      <protection hidden="1"/>
    </xf>
    <xf numFmtId="0" fontId="8" fillId="8" borderId="58" xfId="0" applyFont="1" applyFill="1" applyBorder="1" applyAlignment="1" applyProtection="1">
      <alignment horizontal="left"/>
      <protection hidden="1"/>
    </xf>
    <xf numFmtId="0" fontId="0" fillId="8" borderId="22" xfId="0" applyFill="1" applyBorder="1" applyAlignment="1" applyProtection="1">
      <alignment horizontal="center"/>
      <protection hidden="1"/>
    </xf>
    <xf numFmtId="0" fontId="0" fillId="8" borderId="79" xfId="0" applyFill="1" applyBorder="1" applyAlignment="1" applyProtection="1">
      <alignment horizontal="center"/>
      <protection hidden="1"/>
    </xf>
    <xf numFmtId="0" fontId="4" fillId="8" borderId="32" xfId="0" applyFont="1" applyFill="1" applyBorder="1" applyAlignment="1" applyProtection="1">
      <alignment horizontal="left"/>
      <protection hidden="1"/>
    </xf>
    <xf numFmtId="0" fontId="4" fillId="8" borderId="33" xfId="0" applyFont="1" applyFill="1" applyBorder="1" applyAlignment="1" applyProtection="1">
      <alignment horizontal="left"/>
      <protection hidden="1"/>
    </xf>
    <xf numFmtId="0" fontId="1" fillId="8" borderId="26" xfId="0" applyFont="1" applyFill="1" applyBorder="1" applyAlignment="1" applyProtection="1">
      <alignment horizontal="center" vertical="center"/>
      <protection locked="0"/>
    </xf>
    <xf numFmtId="0" fontId="1" fillId="8" borderId="33" xfId="0" applyFont="1" applyFill="1" applyBorder="1" applyAlignment="1" applyProtection="1">
      <alignment horizontal="center" vertical="center"/>
      <protection locked="0"/>
    </xf>
    <xf numFmtId="0" fontId="4" fillId="8" borderId="80" xfId="0" applyFont="1" applyFill="1" applyBorder="1" applyAlignment="1" applyProtection="1">
      <alignment horizontal="left"/>
      <protection hidden="1"/>
    </xf>
    <xf numFmtId="0" fontId="4" fillId="8" borderId="81" xfId="0" applyFont="1" applyFill="1" applyBorder="1" applyAlignment="1" applyProtection="1">
      <alignment horizontal="left"/>
      <protection hidden="1"/>
    </xf>
    <xf numFmtId="14" fontId="10" fillId="8" borderId="68" xfId="0" applyNumberFormat="1" applyFont="1" applyFill="1" applyBorder="1" applyAlignment="1">
      <alignment horizontal="left"/>
    </xf>
    <xf numFmtId="14" fontId="10" fillId="8" borderId="69" xfId="0" applyNumberFormat="1" applyFont="1" applyFill="1" applyBorder="1" applyAlignment="1">
      <alignment horizontal="left"/>
    </xf>
    <xf numFmtId="14" fontId="10" fillId="8" borderId="70" xfId="0" applyNumberFormat="1" applyFont="1" applyFill="1" applyBorder="1" applyAlignment="1">
      <alignment horizontal="left"/>
    </xf>
    <xf numFmtId="0" fontId="4" fillId="8" borderId="24" xfId="0" applyFont="1" applyFill="1" applyBorder="1" applyAlignment="1" applyProtection="1">
      <alignment horizontal="left"/>
      <protection hidden="1"/>
    </xf>
    <xf numFmtId="0" fontId="4" fillId="8" borderId="21" xfId="0" applyFont="1" applyFill="1" applyBorder="1" applyAlignment="1" applyProtection="1">
      <alignment horizontal="left"/>
      <protection hidden="1"/>
    </xf>
    <xf numFmtId="0" fontId="4" fillId="8" borderId="25" xfId="0" applyFont="1" applyFill="1" applyBorder="1" applyAlignment="1" applyProtection="1">
      <alignment horizontal="left"/>
      <protection hidden="1"/>
    </xf>
    <xf numFmtId="0" fontId="10" fillId="8" borderId="66" xfId="0" applyFont="1" applyFill="1" applyBorder="1" applyAlignment="1">
      <alignment horizontal="left" wrapText="1"/>
    </xf>
    <xf numFmtId="0" fontId="10" fillId="8" borderId="67" xfId="0" applyFont="1" applyFill="1" applyBorder="1" applyAlignment="1">
      <alignment horizontal="left" wrapText="1"/>
    </xf>
    <xf numFmtId="0" fontId="10" fillId="8" borderId="76" xfId="0" applyFont="1" applyFill="1" applyBorder="1" applyAlignment="1">
      <alignment horizontal="left" wrapText="1"/>
    </xf>
    <xf numFmtId="0" fontId="10" fillId="8" borderId="80" xfId="0" applyFont="1" applyFill="1" applyBorder="1" applyAlignment="1">
      <alignment horizontal="left" wrapText="1"/>
    </xf>
    <xf numFmtId="0" fontId="10" fillId="8" borderId="81" xfId="0" applyFont="1" applyFill="1" applyBorder="1" applyAlignment="1">
      <alignment horizontal="left" wrapText="1"/>
    </xf>
    <xf numFmtId="0" fontId="10" fillId="8" borderId="82" xfId="0" applyFont="1" applyFill="1" applyBorder="1" applyAlignment="1">
      <alignment horizontal="left" wrapText="1"/>
    </xf>
    <xf numFmtId="0" fontId="4" fillId="8" borderId="66" xfId="0" applyFont="1" applyFill="1" applyBorder="1" applyAlignment="1" applyProtection="1">
      <alignment horizontal="left"/>
      <protection hidden="1"/>
    </xf>
    <xf numFmtId="0" fontId="4" fillId="8" borderId="67" xfId="0" applyFont="1" applyFill="1" applyBorder="1" applyAlignment="1" applyProtection="1">
      <alignment horizontal="left"/>
      <protection hidden="1"/>
    </xf>
    <xf numFmtId="0" fontId="4" fillId="8" borderId="18" xfId="0" applyFont="1" applyFill="1" applyBorder="1" applyProtection="1">
      <protection hidden="1"/>
    </xf>
    <xf numFmtId="0" fontId="4" fillId="8" borderId="71" xfId="0" applyFont="1" applyFill="1" applyBorder="1" applyProtection="1">
      <protection hidden="1"/>
    </xf>
    <xf numFmtId="0" fontId="4" fillId="8" borderId="19" xfId="0" applyFont="1" applyFill="1" applyBorder="1" applyProtection="1">
      <protection hidden="1"/>
    </xf>
    <xf numFmtId="0" fontId="1" fillId="8" borderId="18" xfId="0" applyFont="1" applyFill="1" applyBorder="1" applyAlignment="1" applyProtection="1">
      <alignment horizontal="center" vertical="center"/>
      <protection locked="0"/>
    </xf>
    <xf numFmtId="0" fontId="1" fillId="8" borderId="19" xfId="0" applyFont="1" applyFill="1" applyBorder="1" applyAlignment="1" applyProtection="1">
      <alignment horizontal="center" vertical="center"/>
      <protection locked="0"/>
    </xf>
    <xf numFmtId="0" fontId="4" fillId="8" borderId="30" xfId="0" applyFont="1" applyFill="1" applyBorder="1" applyAlignment="1" applyProtection="1">
      <alignment horizontal="left"/>
      <protection hidden="1"/>
    </xf>
    <xf numFmtId="0" fontId="4" fillId="8" borderId="75" xfId="0" applyFont="1" applyFill="1" applyBorder="1" applyAlignment="1" applyProtection="1">
      <alignment horizontal="left"/>
      <protection hidden="1"/>
    </xf>
    <xf numFmtId="0" fontId="8" fillId="8" borderId="2" xfId="0" applyFont="1" applyFill="1" applyBorder="1" applyAlignment="1" applyProtection="1">
      <alignment horizontal="left"/>
      <protection hidden="1"/>
    </xf>
    <xf numFmtId="0" fontId="4" fillId="8" borderId="16" xfId="0" applyFont="1" applyFill="1" applyBorder="1" applyAlignment="1" applyProtection="1">
      <alignment horizontal="left"/>
      <protection hidden="1"/>
    </xf>
    <xf numFmtId="0" fontId="4" fillId="8" borderId="0" xfId="0" applyFont="1" applyFill="1" applyAlignment="1" applyProtection="1">
      <alignment horizontal="left"/>
      <protection hidden="1"/>
    </xf>
    <xf numFmtId="0" fontId="4" fillId="8" borderId="17" xfId="0" applyFont="1" applyFill="1" applyBorder="1" applyAlignment="1" applyProtection="1">
      <alignment horizontal="left"/>
      <protection hidden="1"/>
    </xf>
    <xf numFmtId="0" fontId="4" fillId="8" borderId="18" xfId="0" applyFont="1" applyFill="1" applyBorder="1" applyAlignment="1" applyProtection="1">
      <alignment horizontal="left"/>
      <protection hidden="1"/>
    </xf>
    <xf numFmtId="0" fontId="4" fillId="8" borderId="71" xfId="0" applyFont="1" applyFill="1" applyBorder="1" applyAlignment="1" applyProtection="1">
      <alignment horizontal="left"/>
      <protection hidden="1"/>
    </xf>
    <xf numFmtId="14" fontId="10" fillId="8" borderId="88" xfId="0" applyNumberFormat="1" applyFont="1" applyFill="1" applyBorder="1" applyAlignment="1">
      <alignment horizontal="left"/>
    </xf>
    <xf numFmtId="14" fontId="10" fillId="8" borderId="71" xfId="0" applyNumberFormat="1" applyFont="1" applyFill="1" applyBorder="1" applyAlignment="1">
      <alignment horizontal="left"/>
    </xf>
    <xf numFmtId="14" fontId="10" fillId="8" borderId="19" xfId="0" applyNumberFormat="1" applyFont="1" applyFill="1" applyBorder="1" applyAlignment="1">
      <alignment horizontal="left"/>
    </xf>
    <xf numFmtId="0" fontId="4" fillId="8" borderId="39" xfId="0" applyFont="1" applyFill="1" applyBorder="1" applyAlignment="1" applyProtection="1">
      <alignment horizontal="left"/>
      <protection hidden="1"/>
    </xf>
    <xf numFmtId="0" fontId="4" fillId="8" borderId="29" xfId="0" applyFont="1" applyFill="1" applyBorder="1" applyAlignment="1" applyProtection="1">
      <alignment horizontal="left"/>
      <protection hidden="1"/>
    </xf>
    <xf numFmtId="0" fontId="4" fillId="8" borderId="89" xfId="0" applyFont="1" applyFill="1" applyBorder="1" applyAlignment="1" applyProtection="1">
      <alignment horizontal="left"/>
      <protection hidden="1"/>
    </xf>
    <xf numFmtId="0" fontId="4" fillId="8" borderId="83" xfId="0" applyFont="1" applyFill="1" applyBorder="1" applyAlignment="1" applyProtection="1">
      <alignment horizontal="left" vertical="top"/>
      <protection hidden="1"/>
    </xf>
    <xf numFmtId="0" fontId="4" fillId="8" borderId="67" xfId="0" applyFont="1" applyFill="1" applyBorder="1" applyAlignment="1" applyProtection="1">
      <alignment horizontal="left" vertical="top"/>
      <protection hidden="1"/>
    </xf>
    <xf numFmtId="0" fontId="4" fillId="8" borderId="6" xfId="0" applyFont="1" applyFill="1" applyBorder="1" applyAlignment="1" applyProtection="1">
      <alignment horizontal="left" vertical="top"/>
      <protection hidden="1"/>
    </xf>
    <xf numFmtId="0" fontId="4" fillId="8" borderId="7" xfId="0" applyFont="1" applyFill="1" applyBorder="1" applyAlignment="1" applyProtection="1">
      <alignment horizontal="left" vertical="top"/>
      <protection hidden="1"/>
    </xf>
    <xf numFmtId="0" fontId="10" fillId="8" borderId="66" xfId="0" applyFont="1" applyFill="1" applyBorder="1" applyAlignment="1">
      <alignment horizontal="left" vertical="top" wrapText="1"/>
    </xf>
    <xf numFmtId="0" fontId="10" fillId="8" borderId="67" xfId="0" applyFont="1" applyFill="1" applyBorder="1" applyAlignment="1">
      <alignment horizontal="left" vertical="top" wrapText="1"/>
    </xf>
    <xf numFmtId="0" fontId="10" fillId="8" borderId="76" xfId="0" applyFont="1" applyFill="1" applyBorder="1" applyAlignment="1">
      <alignment horizontal="left" vertical="top" wrapText="1"/>
    </xf>
    <xf numFmtId="0" fontId="10" fillId="8" borderId="85" xfId="0" applyFont="1" applyFill="1" applyBorder="1" applyAlignment="1">
      <alignment horizontal="left" vertical="top" wrapText="1"/>
    </xf>
    <xf numFmtId="0" fontId="10" fillId="8" borderId="7" xfId="0" applyFont="1" applyFill="1" applyBorder="1" applyAlignment="1">
      <alignment horizontal="left" vertical="top" wrapText="1"/>
    </xf>
    <xf numFmtId="0" fontId="10" fillId="8" borderId="86" xfId="0" applyFont="1" applyFill="1" applyBorder="1" applyAlignment="1">
      <alignment horizontal="left" vertical="top" wrapText="1"/>
    </xf>
    <xf numFmtId="0" fontId="1" fillId="8" borderId="26" xfId="0" applyFont="1" applyFill="1" applyBorder="1" applyAlignment="1" applyProtection="1">
      <alignment horizontal="center"/>
      <protection locked="0"/>
    </xf>
    <xf numFmtId="0" fontId="1" fillId="8" borderId="33" xfId="0" applyFont="1" applyFill="1" applyBorder="1" applyAlignment="1" applyProtection="1">
      <alignment horizontal="center"/>
      <protection locked="0"/>
    </xf>
    <xf numFmtId="0" fontId="4" fillId="8" borderId="37" xfId="0" applyFont="1" applyFill="1" applyBorder="1" applyAlignment="1" applyProtection="1">
      <alignment horizontal="left"/>
      <protection hidden="1"/>
    </xf>
    <xf numFmtId="0" fontId="10" fillId="8" borderId="90" xfId="0" applyFont="1" applyFill="1" applyBorder="1" applyAlignment="1">
      <alignment horizontal="left"/>
    </xf>
    <xf numFmtId="0" fontId="10" fillId="8" borderId="37" xfId="0" applyFont="1" applyFill="1" applyBorder="1" applyAlignment="1">
      <alignment horizontal="left"/>
    </xf>
    <xf numFmtId="0" fontId="10" fillId="8" borderId="38" xfId="0" applyFont="1" applyFill="1" applyBorder="1" applyAlignment="1">
      <alignment horizontal="left"/>
    </xf>
    <xf numFmtId="0" fontId="1" fillId="8" borderId="36" xfId="0" applyFont="1" applyFill="1" applyBorder="1" applyAlignment="1" applyProtection="1">
      <alignment horizontal="center" vertical="center"/>
      <protection locked="0"/>
    </xf>
    <xf numFmtId="0" fontId="1" fillId="8" borderId="38" xfId="0" applyFont="1" applyFill="1" applyBorder="1" applyAlignment="1" applyProtection="1">
      <alignment horizontal="center" vertical="center"/>
      <protection locked="0"/>
    </xf>
    <xf numFmtId="0" fontId="10" fillId="8" borderId="42" xfId="0" applyFont="1" applyFill="1" applyBorder="1" applyAlignment="1">
      <alignment horizontal="left"/>
    </xf>
    <xf numFmtId="0" fontId="10" fillId="8" borderId="32" xfId="0" applyFont="1" applyFill="1" applyBorder="1" applyAlignment="1">
      <alignment horizontal="left"/>
    </xf>
    <xf numFmtId="0" fontId="10" fillId="8" borderId="33" xfId="0" applyFont="1" applyFill="1" applyBorder="1" applyAlignment="1">
      <alignment horizontal="left"/>
    </xf>
    <xf numFmtId="0" fontId="4" fillId="8" borderId="41" xfId="0" applyFont="1" applyFill="1" applyBorder="1" applyAlignment="1" applyProtection="1">
      <alignment horizontal="left"/>
      <protection hidden="1"/>
    </xf>
    <xf numFmtId="0" fontId="4" fillId="8" borderId="103" xfId="0" applyFont="1" applyFill="1" applyBorder="1" applyAlignment="1" applyProtection="1">
      <alignment horizontal="left"/>
      <protection hidden="1"/>
    </xf>
    <xf numFmtId="0" fontId="4" fillId="8" borderId="50" xfId="0" applyFont="1" applyFill="1" applyBorder="1" applyAlignment="1" applyProtection="1">
      <alignment horizontal="left"/>
      <protection hidden="1"/>
    </xf>
    <xf numFmtId="0" fontId="4" fillId="8" borderId="51" xfId="0" applyFont="1" applyFill="1" applyBorder="1" applyAlignment="1" applyProtection="1">
      <alignment horizontal="left"/>
      <protection hidden="1"/>
    </xf>
    <xf numFmtId="0" fontId="4" fillId="8" borderId="105" xfId="0" applyFont="1" applyFill="1" applyBorder="1" applyAlignment="1" applyProtection="1">
      <alignment horizontal="left"/>
      <protection hidden="1"/>
    </xf>
    <xf numFmtId="0" fontId="1" fillId="8" borderId="11" xfId="0" applyFont="1" applyFill="1" applyBorder="1" applyProtection="1">
      <protection hidden="1"/>
    </xf>
    <xf numFmtId="0" fontId="1" fillId="8" borderId="44" xfId="0" applyFont="1" applyFill="1" applyBorder="1" applyProtection="1">
      <protection hidden="1"/>
    </xf>
    <xf numFmtId="0" fontId="1" fillId="8" borderId="12" xfId="0" applyFont="1" applyFill="1" applyBorder="1" applyProtection="1">
      <protection hidden="1"/>
    </xf>
    <xf numFmtId="0" fontId="8" fillId="8" borderId="11" xfId="0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/>
    </xf>
    <xf numFmtId="0" fontId="4" fillId="8" borderId="98" xfId="0" applyFont="1" applyFill="1" applyBorder="1" applyAlignment="1" applyProtection="1">
      <alignment horizontal="left"/>
      <protection hidden="1"/>
    </xf>
    <xf numFmtId="0" fontId="4" fillId="8" borderId="99" xfId="0" applyFont="1" applyFill="1" applyBorder="1" applyAlignment="1" applyProtection="1">
      <alignment horizontal="left"/>
      <protection hidden="1"/>
    </xf>
    <xf numFmtId="0" fontId="4" fillId="8" borderId="100" xfId="0" applyFont="1" applyFill="1" applyBorder="1" applyAlignment="1" applyProtection="1">
      <alignment horizontal="left"/>
      <protection hidden="1"/>
    </xf>
    <xf numFmtId="0" fontId="4" fillId="8" borderId="11" xfId="0" applyFont="1" applyFill="1" applyBorder="1" applyAlignment="1" applyProtection="1">
      <alignment horizontal="center"/>
      <protection hidden="1"/>
    </xf>
    <xf numFmtId="0" fontId="4" fillId="8" borderId="44" xfId="0" applyFont="1" applyFill="1" applyBorder="1" applyAlignment="1" applyProtection="1">
      <alignment horizontal="center"/>
      <protection hidden="1"/>
    </xf>
    <xf numFmtId="0" fontId="4" fillId="8" borderId="12" xfId="0" applyFont="1" applyFill="1" applyBorder="1" applyAlignment="1" applyProtection="1">
      <alignment horizontal="center"/>
      <protection hidden="1"/>
    </xf>
    <xf numFmtId="0" fontId="1" fillId="8" borderId="94" xfId="0" applyFont="1" applyFill="1" applyBorder="1" applyAlignment="1" applyProtection="1">
      <alignment horizontal="left" vertical="center"/>
      <protection hidden="1"/>
    </xf>
    <xf numFmtId="0" fontId="1" fillId="8" borderId="58" xfId="0" applyFont="1" applyFill="1" applyBorder="1" applyAlignment="1" applyProtection="1">
      <alignment horizontal="left" vertical="center"/>
      <protection hidden="1"/>
    </xf>
    <xf numFmtId="0" fontId="1" fillId="8" borderId="95" xfId="0" applyFont="1" applyFill="1" applyBorder="1" applyAlignment="1" applyProtection="1">
      <alignment horizontal="left" vertical="center"/>
      <protection hidden="1"/>
    </xf>
    <xf numFmtId="0" fontId="11" fillId="8" borderId="11" xfId="0" applyFont="1" applyFill="1" applyBorder="1" applyAlignment="1" applyProtection="1">
      <alignment horizontal="center"/>
      <protection locked="0" hidden="1"/>
    </xf>
    <xf numFmtId="0" fontId="11" fillId="8" borderId="44" xfId="0" applyFont="1" applyFill="1" applyBorder="1" applyAlignment="1" applyProtection="1">
      <alignment horizontal="center"/>
      <protection locked="0" hidden="1"/>
    </xf>
    <xf numFmtId="0" fontId="11" fillId="8" borderId="12" xfId="0" applyFont="1" applyFill="1" applyBorder="1" applyAlignment="1" applyProtection="1">
      <alignment horizontal="center"/>
      <protection locked="0" hidden="1"/>
    </xf>
    <xf numFmtId="0" fontId="1" fillId="8" borderId="94" xfId="0" applyFont="1" applyFill="1" applyBorder="1" applyAlignment="1" applyProtection="1">
      <alignment horizontal="left"/>
      <protection hidden="1"/>
    </xf>
    <xf numFmtId="0" fontId="1" fillId="8" borderId="58" xfId="0" applyFont="1" applyFill="1" applyBorder="1" applyAlignment="1" applyProtection="1">
      <alignment horizontal="left"/>
      <protection hidden="1"/>
    </xf>
    <xf numFmtId="0" fontId="1" fillId="8" borderId="95" xfId="0" applyFont="1" applyFill="1" applyBorder="1" applyAlignment="1" applyProtection="1">
      <alignment horizontal="left"/>
      <protection hidden="1"/>
    </xf>
    <xf numFmtId="0" fontId="4" fillId="8" borderId="3" xfId="0" applyFont="1" applyFill="1" applyBorder="1" applyAlignment="1" applyProtection="1">
      <alignment horizontal="left"/>
      <protection hidden="1"/>
    </xf>
    <xf numFmtId="0" fontId="4" fillId="8" borderId="4" xfId="0" applyFont="1" applyFill="1" applyBorder="1" applyAlignment="1" applyProtection="1">
      <alignment horizontal="left"/>
      <protection hidden="1"/>
    </xf>
    <xf numFmtId="0" fontId="4" fillId="8" borderId="5" xfId="0" applyFont="1" applyFill="1" applyBorder="1" applyAlignment="1" applyProtection="1">
      <alignment horizontal="left"/>
      <protection hidden="1"/>
    </xf>
    <xf numFmtId="0" fontId="0" fillId="8" borderId="88" xfId="0" applyFill="1" applyBorder="1" applyAlignment="1" applyProtection="1">
      <alignment horizontal="center"/>
      <protection locked="0"/>
    </xf>
    <xf numFmtId="0" fontId="0" fillId="8" borderId="19" xfId="0" applyFill="1" applyBorder="1" applyAlignment="1" applyProtection="1">
      <alignment horizontal="center"/>
      <protection locked="0"/>
    </xf>
    <xf numFmtId="0" fontId="1" fillId="8" borderId="88" xfId="0" applyFont="1" applyFill="1" applyBorder="1" applyAlignment="1" applyProtection="1">
      <alignment horizontal="center"/>
      <protection locked="0"/>
    </xf>
    <xf numFmtId="0" fontId="1" fillId="8" borderId="19" xfId="0" applyFont="1" applyFill="1" applyBorder="1" applyAlignment="1" applyProtection="1">
      <alignment horizontal="center"/>
      <protection locked="0"/>
    </xf>
    <xf numFmtId="0" fontId="0" fillId="8" borderId="42" xfId="0" applyFill="1" applyBorder="1" applyAlignment="1" applyProtection="1">
      <alignment horizontal="center"/>
      <protection locked="0"/>
    </xf>
    <xf numFmtId="0" fontId="0" fillId="8" borderId="33" xfId="0" applyFill="1" applyBorder="1" applyAlignment="1" applyProtection="1">
      <alignment horizontal="center"/>
      <protection locked="0"/>
    </xf>
    <xf numFmtId="0" fontId="1" fillId="8" borderId="42" xfId="0" applyFont="1" applyFill="1" applyBorder="1" applyAlignment="1" applyProtection="1">
      <alignment horizontal="center"/>
      <protection locked="0"/>
    </xf>
    <xf numFmtId="0" fontId="0" fillId="8" borderId="18" xfId="0" applyFill="1" applyBorder="1" applyAlignment="1" applyProtection="1">
      <alignment horizontal="left"/>
      <protection hidden="1"/>
    </xf>
    <xf numFmtId="0" fontId="0" fillId="8" borderId="71" xfId="0" applyFill="1" applyBorder="1" applyAlignment="1" applyProtection="1">
      <alignment horizontal="left"/>
      <protection hidden="1"/>
    </xf>
    <xf numFmtId="0" fontId="0" fillId="8" borderId="110" xfId="0" applyFill="1" applyBorder="1" applyAlignment="1" applyProtection="1">
      <alignment horizontal="left"/>
      <protection hidden="1"/>
    </xf>
    <xf numFmtId="0" fontId="0" fillId="8" borderId="88" xfId="0" applyFill="1" applyBorder="1" applyAlignment="1">
      <alignment horizontal="center"/>
    </xf>
    <xf numFmtId="0" fontId="0" fillId="8" borderId="71" xfId="0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0" fillId="8" borderId="32" xfId="0" applyFill="1" applyBorder="1" applyAlignment="1" applyProtection="1">
      <alignment horizontal="center"/>
      <protection locked="0"/>
    </xf>
    <xf numFmtId="0" fontId="1" fillId="8" borderId="11" xfId="0" applyFont="1" applyFill="1" applyBorder="1" applyAlignment="1" applyProtection="1">
      <alignment horizontal="left" vertical="center"/>
      <protection hidden="1"/>
    </xf>
    <xf numFmtId="0" fontId="1" fillId="8" borderId="44" xfId="0" applyFont="1" applyFill="1" applyBorder="1" applyAlignment="1" applyProtection="1">
      <alignment horizontal="left" vertical="center"/>
      <protection hidden="1"/>
    </xf>
    <xf numFmtId="0" fontId="1" fillId="8" borderId="12" xfId="0" applyFont="1" applyFill="1" applyBorder="1" applyAlignment="1" applyProtection="1">
      <alignment horizontal="left" vertical="center"/>
      <protection hidden="1"/>
    </xf>
    <xf numFmtId="0" fontId="0" fillId="8" borderId="26" xfId="0" applyFill="1" applyBorder="1" applyAlignment="1" applyProtection="1">
      <alignment horizontal="left"/>
      <protection hidden="1"/>
    </xf>
    <xf numFmtId="0" fontId="0" fillId="8" borderId="32" xfId="0" applyFill="1" applyBorder="1" applyAlignment="1" applyProtection="1">
      <alignment horizontal="left"/>
      <protection hidden="1"/>
    </xf>
    <xf numFmtId="0" fontId="0" fillId="8" borderId="103" xfId="0" applyFill="1" applyBorder="1" applyAlignment="1" applyProtection="1">
      <alignment horizontal="left"/>
      <protection hidden="1"/>
    </xf>
    <xf numFmtId="0" fontId="0" fillId="8" borderId="42" xfId="0" applyFill="1" applyBorder="1" applyAlignment="1">
      <alignment horizontal="center"/>
    </xf>
    <xf numFmtId="0" fontId="0" fillId="8" borderId="32" xfId="0" applyFill="1" applyBorder="1" applyAlignment="1">
      <alignment horizontal="center"/>
    </xf>
    <xf numFmtId="0" fontId="0" fillId="8" borderId="33" xfId="0" applyFill="1" applyBorder="1" applyAlignment="1">
      <alignment horizontal="center"/>
    </xf>
    <xf numFmtId="0" fontId="13" fillId="8" borderId="42" xfId="0" applyFont="1" applyFill="1" applyBorder="1" applyAlignment="1" applyProtection="1">
      <alignment horizontal="center"/>
      <protection hidden="1"/>
    </xf>
    <xf numFmtId="0" fontId="13" fillId="8" borderId="33" xfId="0" applyFont="1" applyFill="1" applyBorder="1" applyAlignment="1" applyProtection="1">
      <alignment horizontal="center"/>
      <protection hidden="1"/>
    </xf>
    <xf numFmtId="0" fontId="13" fillId="8" borderId="32" xfId="0" applyFont="1" applyFill="1" applyBorder="1" applyAlignment="1">
      <alignment horizontal="center"/>
    </xf>
    <xf numFmtId="0" fontId="13" fillId="8" borderId="33" xfId="0" applyFont="1" applyFill="1" applyBorder="1" applyAlignment="1">
      <alignment horizontal="center"/>
    </xf>
    <xf numFmtId="0" fontId="1" fillId="8" borderId="32" xfId="0" applyFont="1" applyFill="1" applyBorder="1" applyAlignment="1" applyProtection="1">
      <alignment horizontal="center"/>
      <protection locked="0"/>
    </xf>
    <xf numFmtId="0" fontId="2" fillId="8" borderId="0" xfId="0" applyFont="1" applyFill="1" applyAlignment="1">
      <alignment horizontal="center"/>
    </xf>
    <xf numFmtId="0" fontId="12" fillId="8" borderId="8" xfId="0" applyFont="1" applyFill="1" applyBorder="1" applyAlignment="1" applyProtection="1">
      <alignment horizontal="center"/>
      <protection hidden="1"/>
    </xf>
    <xf numFmtId="0" fontId="12" fillId="8" borderId="9" xfId="0" applyFont="1" applyFill="1" applyBorder="1" applyAlignment="1" applyProtection="1">
      <alignment horizontal="center"/>
      <protection hidden="1"/>
    </xf>
    <xf numFmtId="0" fontId="12" fillId="8" borderId="10" xfId="0" applyFont="1" applyFill="1" applyBorder="1" applyAlignment="1" applyProtection="1">
      <alignment horizontal="center"/>
      <protection hidden="1"/>
    </xf>
    <xf numFmtId="0" fontId="12" fillId="8" borderId="8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/>
    </xf>
    <xf numFmtId="0" fontId="12" fillId="8" borderId="10" xfId="0" applyFont="1" applyFill="1" applyBorder="1" applyAlignment="1">
      <alignment horizontal="center"/>
    </xf>
    <xf numFmtId="0" fontId="11" fillId="8" borderId="115" xfId="0" applyFont="1" applyFill="1" applyBorder="1" applyAlignment="1" applyProtection="1">
      <alignment horizontal="center"/>
      <protection hidden="1"/>
    </xf>
    <xf numFmtId="0" fontId="11" fillId="8" borderId="102" xfId="0" applyFont="1" applyFill="1" applyBorder="1" applyAlignment="1" applyProtection="1">
      <alignment horizontal="center"/>
      <protection hidden="1"/>
    </xf>
    <xf numFmtId="0" fontId="1" fillId="8" borderId="44" xfId="0" applyFont="1" applyFill="1" applyBorder="1" applyAlignment="1" applyProtection="1">
      <alignment horizontal="left"/>
      <protection hidden="1"/>
    </xf>
    <xf numFmtId="0" fontId="1" fillId="8" borderId="113" xfId="0" applyFont="1" applyFill="1" applyBorder="1" applyAlignment="1" applyProtection="1">
      <alignment horizontal="left"/>
      <protection hidden="1"/>
    </xf>
    <xf numFmtId="0" fontId="15" fillId="8" borderId="45" xfId="0" applyFont="1" applyFill="1" applyBorder="1" applyAlignment="1">
      <alignment horizontal="center"/>
    </xf>
    <xf numFmtId="0" fontId="15" fillId="8" borderId="44" xfId="0" applyFont="1" applyFill="1" applyBorder="1" applyAlignment="1">
      <alignment horizontal="center"/>
    </xf>
    <xf numFmtId="0" fontId="15" fillId="8" borderId="12" xfId="0" applyFont="1" applyFill="1" applyBorder="1" applyAlignment="1">
      <alignment horizontal="center"/>
    </xf>
    <xf numFmtId="0" fontId="1" fillId="8" borderId="12" xfId="0" applyFont="1" applyFill="1" applyBorder="1" applyAlignment="1" applyProtection="1">
      <alignment horizontal="left"/>
      <protection hidden="1"/>
    </xf>
    <xf numFmtId="0" fontId="8" fillId="8" borderId="11" xfId="0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/>
    </xf>
    <xf numFmtId="0" fontId="4" fillId="8" borderId="112" xfId="0" applyFont="1" applyFill="1" applyBorder="1" applyAlignment="1" applyProtection="1">
      <alignment horizontal="left"/>
      <protection hidden="1"/>
    </xf>
    <xf numFmtId="0" fontId="0" fillId="8" borderId="90" xfId="0" applyFill="1" applyBorder="1" applyAlignment="1">
      <alignment horizontal="center"/>
    </xf>
    <xf numFmtId="0" fontId="0" fillId="8" borderId="37" xfId="0" applyFill="1" applyBorder="1" applyAlignment="1">
      <alignment horizontal="center"/>
    </xf>
    <xf numFmtId="0" fontId="0" fillId="8" borderId="38" xfId="0" applyFill="1" applyBorder="1" applyAlignment="1">
      <alignment horizontal="center"/>
    </xf>
    <xf numFmtId="49" fontId="10" fillId="8" borderId="52" xfId="0" applyNumberFormat="1" applyFont="1" applyFill="1" applyBorder="1" applyAlignment="1">
      <alignment horizontal="left" vertical="center"/>
    </xf>
    <xf numFmtId="0" fontId="10" fillId="8" borderId="59" xfId="0" applyFont="1" applyFill="1" applyBorder="1" applyAlignment="1">
      <alignment horizontal="left" vertical="center"/>
    </xf>
    <xf numFmtId="0" fontId="10" fillId="8" borderId="60" xfId="0" applyFont="1" applyFill="1" applyBorder="1" applyAlignment="1">
      <alignment horizontal="left" vertical="center"/>
    </xf>
    <xf numFmtId="0" fontId="10" fillId="8" borderId="61" xfId="0" applyFont="1" applyFill="1" applyBorder="1" applyAlignment="1">
      <alignment horizontal="left" vertical="center"/>
    </xf>
    <xf numFmtId="0" fontId="10" fillId="8" borderId="66" xfId="0" applyFont="1" applyFill="1" applyBorder="1" applyAlignment="1">
      <alignment horizontal="left" vertical="center" wrapText="1"/>
    </xf>
    <xf numFmtId="0" fontId="10" fillId="8" borderId="67" xfId="0" applyFont="1" applyFill="1" applyBorder="1" applyAlignment="1">
      <alignment horizontal="left" vertical="center" wrapText="1"/>
    </xf>
    <xf numFmtId="0" fontId="10" fillId="8" borderId="76" xfId="0" applyFont="1" applyFill="1" applyBorder="1" applyAlignment="1">
      <alignment horizontal="left" vertical="center" wrapText="1"/>
    </xf>
    <xf numFmtId="0" fontId="10" fillId="8" borderId="80" xfId="0" applyFont="1" applyFill="1" applyBorder="1" applyAlignment="1">
      <alignment horizontal="left" vertical="center" wrapText="1"/>
    </xf>
    <xf numFmtId="0" fontId="10" fillId="8" borderId="81" xfId="0" applyFont="1" applyFill="1" applyBorder="1" applyAlignment="1">
      <alignment horizontal="left" vertical="center" wrapText="1"/>
    </xf>
    <xf numFmtId="0" fontId="10" fillId="8" borderId="82" xfId="0" applyFont="1" applyFill="1" applyBorder="1" applyAlignment="1">
      <alignment horizontal="left" vertical="center" wrapText="1"/>
    </xf>
    <xf numFmtId="14" fontId="10" fillId="8" borderId="68" xfId="0" applyNumberFormat="1" applyFont="1" applyFill="1" applyBorder="1" applyAlignment="1">
      <alignment horizontal="left" vertical="center"/>
    </xf>
    <xf numFmtId="14" fontId="10" fillId="8" borderId="69" xfId="0" applyNumberFormat="1" applyFont="1" applyFill="1" applyBorder="1" applyAlignment="1">
      <alignment horizontal="left" vertical="center"/>
    </xf>
    <xf numFmtId="14" fontId="10" fillId="8" borderId="70" xfId="0" applyNumberFormat="1" applyFont="1" applyFill="1" applyBorder="1" applyAlignment="1">
      <alignment horizontal="left" vertical="center"/>
    </xf>
    <xf numFmtId="0" fontId="10" fillId="8" borderId="85" xfId="0" applyFont="1" applyFill="1" applyBorder="1" applyAlignment="1">
      <alignment horizontal="left" vertical="center" wrapText="1"/>
    </xf>
    <xf numFmtId="0" fontId="10" fillId="8" borderId="7" xfId="0" applyFont="1" applyFill="1" applyBorder="1" applyAlignment="1">
      <alignment horizontal="left" vertical="center" wrapText="1"/>
    </xf>
    <xf numFmtId="0" fontId="10" fillId="8" borderId="86" xfId="0" applyFont="1" applyFill="1" applyBorder="1" applyAlignment="1">
      <alignment horizontal="left" vertical="center" wrapText="1"/>
    </xf>
    <xf numFmtId="0" fontId="1" fillId="8" borderId="18" xfId="0" applyFont="1" applyFill="1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/>
    </xf>
    <xf numFmtId="0" fontId="1" fillId="8" borderId="26" xfId="0" applyFont="1" applyFill="1" applyBorder="1" applyAlignment="1">
      <alignment horizontal="center" vertical="center"/>
    </xf>
    <xf numFmtId="0" fontId="1" fillId="8" borderId="33" xfId="0" applyFont="1" applyFill="1" applyBorder="1" applyAlignment="1">
      <alignment horizontal="center" vertical="center"/>
    </xf>
    <xf numFmtId="0" fontId="1" fillId="8" borderId="26" xfId="0" applyFont="1" applyFill="1" applyBorder="1" applyAlignment="1">
      <alignment horizontal="center"/>
    </xf>
    <xf numFmtId="0" fontId="1" fillId="8" borderId="33" xfId="0" applyFont="1" applyFill="1" applyBorder="1" applyAlignment="1">
      <alignment horizontal="center"/>
    </xf>
    <xf numFmtId="0" fontId="1" fillId="8" borderId="36" xfId="0" applyFont="1" applyFill="1" applyBorder="1" applyAlignment="1">
      <alignment horizontal="center" vertical="center"/>
    </xf>
    <xf numFmtId="0" fontId="1" fillId="8" borderId="38" xfId="0" applyFont="1" applyFill="1" applyBorder="1" applyAlignment="1">
      <alignment horizontal="center" vertical="center"/>
    </xf>
    <xf numFmtId="0" fontId="1" fillId="8" borderId="88" xfId="0" applyFont="1" applyFill="1" applyBorder="1" applyAlignment="1">
      <alignment horizontal="center"/>
    </xf>
    <xf numFmtId="0" fontId="1" fillId="8" borderId="19" xfId="0" applyFont="1" applyFill="1" applyBorder="1" applyAlignment="1">
      <alignment horizontal="center"/>
    </xf>
    <xf numFmtId="0" fontId="1" fillId="8" borderId="42" xfId="0" applyFont="1" applyFill="1" applyBorder="1" applyAlignment="1">
      <alignment horizontal="center"/>
    </xf>
    <xf numFmtId="0" fontId="1" fillId="8" borderId="32" xfId="0" applyFont="1" applyFill="1" applyBorder="1" applyAlignment="1">
      <alignment horizontal="center"/>
    </xf>
    <xf numFmtId="0" fontId="13" fillId="8" borderId="42" xfId="0" applyFont="1" applyFill="1" applyBorder="1" applyAlignment="1" applyProtection="1">
      <alignment horizontal="center"/>
      <protection locked="0" hidden="1"/>
    </xf>
    <xf numFmtId="0" fontId="13" fillId="8" borderId="33" xfId="0" applyFont="1" applyFill="1" applyBorder="1" applyAlignment="1" applyProtection="1">
      <alignment horizontal="center"/>
      <protection locked="0" hidden="1"/>
    </xf>
    <xf numFmtId="0" fontId="20" fillId="8" borderId="249" xfId="0" applyFont="1" applyFill="1" applyBorder="1" applyAlignment="1">
      <alignment horizontal="center" vertical="center"/>
    </xf>
    <xf numFmtId="0" fontId="20" fillId="8" borderId="145" xfId="0" applyFont="1" applyFill="1" applyBorder="1" applyAlignment="1">
      <alignment horizontal="center" vertical="center"/>
    </xf>
    <xf numFmtId="0" fontId="24" fillId="8" borderId="199" xfId="0" applyFont="1" applyFill="1" applyBorder="1" applyAlignment="1" applyProtection="1">
      <alignment horizontal="center" vertical="center"/>
      <protection locked="0"/>
    </xf>
    <xf numFmtId="0" fontId="24" fillId="8" borderId="256" xfId="0" applyFont="1" applyFill="1" applyBorder="1" applyAlignment="1" applyProtection="1">
      <alignment horizontal="center" vertical="center"/>
      <protection locked="0"/>
    </xf>
    <xf numFmtId="0" fontId="20" fillId="8" borderId="196" xfId="0" applyFont="1" applyFill="1" applyBorder="1" applyAlignment="1" applyProtection="1">
      <alignment horizontal="center" vertical="center"/>
      <protection locked="0"/>
    </xf>
    <xf numFmtId="0" fontId="20" fillId="8" borderId="129" xfId="0" applyFont="1" applyFill="1" applyBorder="1" applyAlignment="1" applyProtection="1">
      <alignment horizontal="center" vertical="center"/>
      <protection locked="0"/>
    </xf>
    <xf numFmtId="0" fontId="24" fillId="8" borderId="250" xfId="0" applyFont="1" applyFill="1" applyBorder="1" applyAlignment="1" applyProtection="1">
      <alignment horizontal="center" vertical="center"/>
      <protection locked="0"/>
    </xf>
    <xf numFmtId="0" fontId="24" fillId="8" borderId="259" xfId="0" applyFont="1" applyFill="1" applyBorder="1" applyAlignment="1" applyProtection="1">
      <alignment horizontal="center" vertical="center"/>
      <protection locked="0"/>
    </xf>
    <xf numFmtId="0" fontId="24" fillId="8" borderId="261" xfId="0" applyFont="1" applyFill="1" applyBorder="1" applyAlignment="1">
      <alignment horizontal="center" vertical="center"/>
    </xf>
    <xf numFmtId="0" fontId="24" fillId="8" borderId="138" xfId="0" applyFont="1" applyFill="1" applyBorder="1" applyAlignment="1">
      <alignment horizontal="center" vertical="center"/>
    </xf>
    <xf numFmtId="0" fontId="20" fillId="8" borderId="195" xfId="0" applyFont="1" applyFill="1" applyBorder="1" applyAlignment="1" applyProtection="1">
      <alignment horizontal="center" vertical="center"/>
      <protection locked="0"/>
    </xf>
    <xf numFmtId="0" fontId="20" fillId="8" borderId="197" xfId="0" applyFont="1" applyFill="1" applyBorder="1" applyAlignment="1" applyProtection="1">
      <alignment horizontal="center" vertical="center"/>
      <protection locked="0"/>
    </xf>
    <xf numFmtId="0" fontId="20" fillId="8" borderId="237" xfId="0" applyFont="1" applyFill="1" applyBorder="1" applyAlignment="1" applyProtection="1">
      <alignment horizontal="center" vertical="center"/>
      <protection locked="0"/>
    </xf>
    <xf numFmtId="0" fontId="20" fillId="8" borderId="238" xfId="0" applyFont="1" applyFill="1" applyBorder="1" applyAlignment="1" applyProtection="1">
      <alignment horizontal="center" vertical="center"/>
      <protection locked="0"/>
    </xf>
    <xf numFmtId="49" fontId="26" fillId="8" borderId="116" xfId="0" applyNumberFormat="1" applyFont="1" applyFill="1" applyBorder="1" applyAlignment="1">
      <alignment horizontal="center" vertical="center"/>
    </xf>
    <xf numFmtId="49" fontId="26" fillId="8" borderId="117" xfId="0" applyNumberFormat="1" applyFont="1" applyFill="1" applyBorder="1" applyAlignment="1">
      <alignment horizontal="center" vertical="center"/>
    </xf>
    <xf numFmtId="49" fontId="26" fillId="8" borderId="118" xfId="0" applyNumberFormat="1" applyFont="1" applyFill="1" applyBorder="1" applyAlignment="1">
      <alignment horizontal="center" vertical="center"/>
    </xf>
    <xf numFmtId="49" fontId="26" fillId="8" borderId="130" xfId="0" applyNumberFormat="1" applyFont="1" applyFill="1" applyBorder="1" applyAlignment="1">
      <alignment horizontal="center" vertical="center"/>
    </xf>
    <xf numFmtId="49" fontId="26" fillId="8" borderId="119" xfId="0" applyNumberFormat="1" applyFont="1" applyFill="1" applyBorder="1" applyAlignment="1">
      <alignment horizontal="center" vertical="center"/>
    </xf>
    <xf numFmtId="49" fontId="26" fillId="8" borderId="131" xfId="0" applyNumberFormat="1" applyFont="1" applyFill="1" applyBorder="1" applyAlignment="1">
      <alignment horizontal="center" vertical="center"/>
    </xf>
    <xf numFmtId="0" fontId="24" fillId="8" borderId="249" xfId="0" applyFont="1" applyFill="1" applyBorder="1" applyAlignment="1" applyProtection="1">
      <alignment horizontal="center" vertical="center"/>
      <protection locked="0"/>
    </xf>
    <xf numFmtId="0" fontId="24" fillId="8" borderId="145" xfId="0" applyFont="1" applyFill="1" applyBorder="1" applyAlignment="1" applyProtection="1">
      <alignment horizontal="center" vertical="center"/>
      <protection locked="0"/>
    </xf>
    <xf numFmtId="0" fontId="0" fillId="8" borderId="249" xfId="0" applyFill="1" applyBorder="1" applyAlignment="1" applyProtection="1">
      <alignment horizontal="center"/>
      <protection locked="0"/>
    </xf>
    <xf numFmtId="0" fontId="0" fillId="8" borderId="145" xfId="0" applyFill="1" applyBorder="1" applyAlignment="1" applyProtection="1">
      <alignment horizontal="center"/>
      <protection locked="0"/>
    </xf>
    <xf numFmtId="0" fontId="24" fillId="8" borderId="196" xfId="0" applyFont="1" applyFill="1" applyBorder="1" applyAlignment="1" applyProtection="1">
      <alignment horizontal="center" vertical="center"/>
      <protection locked="0"/>
    </xf>
    <xf numFmtId="0" fontId="24" fillId="8" borderId="129" xfId="0" applyFont="1" applyFill="1" applyBorder="1" applyAlignment="1" applyProtection="1">
      <alignment horizontal="center" vertical="center"/>
      <protection locked="0"/>
    </xf>
    <xf numFmtId="0" fontId="20" fillId="8" borderId="150" xfId="0" applyFont="1" applyFill="1" applyBorder="1" applyAlignment="1">
      <alignment horizontal="center" vertical="center"/>
    </xf>
    <xf numFmtId="0" fontId="20" fillId="8" borderId="149" xfId="0" applyFont="1" applyFill="1" applyBorder="1" applyAlignment="1">
      <alignment horizontal="center" vertical="center"/>
    </xf>
    <xf numFmtId="0" fontId="20" fillId="8" borderId="143" xfId="0" applyFont="1" applyFill="1" applyBorder="1" applyAlignment="1">
      <alignment horizontal="center" vertical="center"/>
    </xf>
    <xf numFmtId="0" fontId="20" fillId="8" borderId="134" xfId="0" applyFont="1" applyFill="1" applyBorder="1" applyAlignment="1">
      <alignment horizontal="center" vertical="center"/>
    </xf>
    <xf numFmtId="0" fontId="24" fillId="8" borderId="11" xfId="0" applyFont="1" applyFill="1" applyBorder="1" applyAlignment="1" applyProtection="1">
      <alignment horizontal="center" vertical="center"/>
      <protection locked="0"/>
    </xf>
    <xf numFmtId="0" fontId="24" fillId="8" borderId="12" xfId="0" applyFont="1" applyFill="1" applyBorder="1" applyAlignment="1" applyProtection="1">
      <alignment horizontal="center" vertical="center"/>
      <protection locked="0"/>
    </xf>
    <xf numFmtId="0" fontId="62" fillId="8" borderId="253" xfId="0" applyFont="1" applyFill="1" applyBorder="1" applyAlignment="1" applyProtection="1">
      <alignment horizontal="center" vertical="center"/>
      <protection locked="0"/>
    </xf>
    <xf numFmtId="0" fontId="62" fillId="8" borderId="254" xfId="0" applyFont="1" applyFill="1" applyBorder="1" applyAlignment="1" applyProtection="1">
      <alignment horizontal="center" vertical="center"/>
      <protection locked="0"/>
    </xf>
    <xf numFmtId="0" fontId="62" fillId="8" borderId="249" xfId="0" applyFont="1" applyFill="1" applyBorder="1" applyAlignment="1" applyProtection="1">
      <alignment horizontal="center" vertical="center"/>
      <protection locked="0"/>
    </xf>
    <xf numFmtId="0" fontId="62" fillId="8" borderId="145" xfId="0" applyFont="1" applyFill="1" applyBorder="1" applyAlignment="1" applyProtection="1">
      <alignment horizontal="center" vertical="center"/>
      <protection locked="0"/>
    </xf>
    <xf numFmtId="0" fontId="20" fillId="8" borderId="249" xfId="0" applyFont="1" applyFill="1" applyBorder="1" applyAlignment="1" applyProtection="1">
      <alignment horizontal="center" vertical="center"/>
      <protection locked="0"/>
    </xf>
    <xf numFmtId="0" fontId="20" fillId="8" borderId="145" xfId="0" applyFont="1" applyFill="1" applyBorder="1" applyAlignment="1" applyProtection="1">
      <alignment horizontal="center" vertical="center"/>
      <protection locked="0"/>
    </xf>
    <xf numFmtId="0" fontId="20" fillId="8" borderId="199" xfId="0" applyFont="1" applyFill="1" applyBorder="1" applyAlignment="1" applyProtection="1">
      <alignment horizontal="center" vertical="center"/>
      <protection locked="0"/>
    </xf>
    <xf numFmtId="0" fontId="20" fillId="8" borderId="256" xfId="0" applyFont="1" applyFill="1" applyBorder="1" applyAlignment="1" applyProtection="1">
      <alignment horizontal="center" vertical="center"/>
      <protection locked="0"/>
    </xf>
    <xf numFmtId="0" fontId="24" fillId="8" borderId="265" xfId="0" applyFont="1" applyFill="1" applyBorder="1" applyAlignment="1">
      <alignment horizontal="center" vertical="center"/>
    </xf>
    <xf numFmtId="0" fontId="24" fillId="8" borderId="174" xfId="0" applyFont="1" applyFill="1" applyBorder="1" applyAlignment="1">
      <alignment horizontal="center" vertical="center"/>
    </xf>
    <xf numFmtId="0" fontId="20" fillId="8" borderId="90" xfId="0" applyFont="1" applyFill="1" applyBorder="1" applyAlignment="1">
      <alignment horizontal="center" vertical="center"/>
    </xf>
    <xf numFmtId="0" fontId="20" fillId="8" borderId="38" xfId="0" applyFont="1" applyFill="1" applyBorder="1" applyAlignment="1">
      <alignment horizontal="center" vertical="center"/>
    </xf>
    <xf numFmtId="0" fontId="20" fillId="8" borderId="104" xfId="0" applyFont="1" applyFill="1" applyBorder="1" applyAlignment="1" applyProtection="1">
      <alignment horizontal="center" vertical="center"/>
      <protection locked="0"/>
    </xf>
    <xf numFmtId="0" fontId="20" fillId="8" borderId="27" xfId="0" applyFont="1" applyFill="1" applyBorder="1" applyAlignment="1" applyProtection="1">
      <alignment horizontal="center" vertical="center"/>
      <protection locked="0"/>
    </xf>
    <xf numFmtId="0" fontId="24" fillId="8" borderId="263" xfId="0" applyFont="1" applyFill="1" applyBorder="1" applyAlignment="1" applyProtection="1">
      <alignment horizontal="center" vertical="center"/>
      <protection locked="0"/>
    </xf>
    <xf numFmtId="0" fontId="24" fillId="8" borderId="264" xfId="0" applyFont="1" applyFill="1" applyBorder="1" applyAlignment="1" applyProtection="1">
      <alignment horizontal="center" vertical="center"/>
      <protection locked="0"/>
    </xf>
    <xf numFmtId="0" fontId="24" fillId="8" borderId="44" xfId="0" applyFont="1" applyFill="1" applyBorder="1" applyAlignment="1">
      <alignment horizontal="center" vertical="center"/>
    </xf>
    <xf numFmtId="0" fontId="24" fillId="8" borderId="12" xfId="0" applyFont="1" applyFill="1" applyBorder="1" applyAlignment="1">
      <alignment horizontal="center" vertical="center"/>
    </xf>
    <xf numFmtId="0" fontId="24" fillId="8" borderId="195" xfId="0" applyFont="1" applyFill="1" applyBorder="1" applyAlignment="1" applyProtection="1">
      <alignment horizontal="center" vertical="center"/>
      <protection locked="0"/>
    </xf>
    <xf numFmtId="0" fontId="24" fillId="8" borderId="197" xfId="0" applyFont="1" applyFill="1" applyBorder="1" applyAlignment="1" applyProtection="1">
      <alignment horizontal="center" vertical="center"/>
      <protection locked="0"/>
    </xf>
    <xf numFmtId="0" fontId="24" fillId="8" borderId="150" xfId="0" applyFont="1" applyFill="1" applyBorder="1" applyAlignment="1" applyProtection="1">
      <alignment horizontal="center" vertical="center"/>
      <protection locked="0"/>
    </xf>
    <xf numFmtId="0" fontId="24" fillId="8" borderId="149" xfId="0" applyFont="1" applyFill="1" applyBorder="1" applyAlignment="1" applyProtection="1">
      <alignment horizontal="center" vertical="center"/>
      <protection locked="0"/>
    </xf>
    <xf numFmtId="0" fontId="20" fillId="8" borderId="128" xfId="0" applyFont="1" applyFill="1" applyBorder="1" applyAlignment="1">
      <alignment horizontal="center" vertical="center"/>
    </xf>
    <xf numFmtId="0" fontId="20" fillId="8" borderId="182" xfId="0" applyFont="1" applyFill="1" applyBorder="1" applyAlignment="1">
      <alignment horizontal="center" vertical="center"/>
    </xf>
    <xf numFmtId="0" fontId="20" fillId="8" borderId="247" xfId="0" applyFont="1" applyFill="1" applyBorder="1" applyAlignment="1">
      <alignment horizontal="center" vertical="center"/>
    </xf>
    <xf numFmtId="0" fontId="20" fillId="8" borderId="141" xfId="0" applyFont="1" applyFill="1" applyBorder="1" applyAlignment="1" applyProtection="1">
      <alignment horizontal="center" vertical="center"/>
      <protection locked="0"/>
    </xf>
    <xf numFmtId="0" fontId="20" fillId="8" borderId="149" xfId="0" applyFont="1" applyFill="1" applyBorder="1" applyAlignment="1" applyProtection="1">
      <alignment horizontal="center" vertical="center"/>
      <protection locked="0"/>
    </xf>
    <xf numFmtId="0" fontId="26" fillId="8" borderId="139" xfId="0" applyFont="1" applyFill="1" applyBorder="1" applyAlignment="1">
      <alignment horizontal="center" vertical="center"/>
    </xf>
    <xf numFmtId="0" fontId="50" fillId="8" borderId="123" xfId="0" applyFont="1" applyFill="1" applyBorder="1" applyAlignment="1">
      <alignment vertical="center"/>
    </xf>
    <xf numFmtId="0" fontId="26" fillId="8" borderId="122" xfId="0" applyFont="1" applyFill="1" applyBorder="1" applyAlignment="1">
      <alignment horizontal="center" vertical="center"/>
    </xf>
    <xf numFmtId="0" fontId="50" fillId="8" borderId="139" xfId="0" applyFont="1" applyFill="1" applyBorder="1" applyAlignment="1">
      <alignment vertical="center"/>
    </xf>
    <xf numFmtId="0" fontId="24" fillId="8" borderId="183" xfId="0" applyFont="1" applyFill="1" applyBorder="1" applyAlignment="1" applyProtection="1">
      <alignment horizontal="center" vertical="center"/>
      <protection locked="0"/>
    </xf>
    <xf numFmtId="0" fontId="20" fillId="8" borderId="183" xfId="0" applyFont="1" applyFill="1" applyBorder="1" applyAlignment="1" applyProtection="1">
      <alignment horizontal="center" vertical="center"/>
      <protection locked="0"/>
    </xf>
    <xf numFmtId="0" fontId="20" fillId="8" borderId="250" xfId="0" applyFont="1" applyFill="1" applyBorder="1" applyAlignment="1">
      <alignment horizontal="center" vertical="center"/>
    </xf>
    <xf numFmtId="0" fontId="20" fillId="8" borderId="251" xfId="0" applyFont="1" applyFill="1" applyBorder="1" applyAlignment="1">
      <alignment horizontal="center" vertical="center"/>
    </xf>
    <xf numFmtId="0" fontId="20" fillId="8" borderId="240" xfId="0" applyFont="1" applyFill="1" applyBorder="1" applyAlignment="1">
      <alignment horizontal="center" vertical="center"/>
    </xf>
    <xf numFmtId="0" fontId="20" fillId="8" borderId="195" xfId="0" applyFont="1" applyFill="1" applyBorder="1" applyAlignment="1">
      <alignment horizontal="center" vertical="center"/>
    </xf>
    <xf numFmtId="0" fontId="20" fillId="8" borderId="241" xfId="0" applyFont="1" applyFill="1" applyBorder="1" applyAlignment="1">
      <alignment horizontal="center" vertical="center"/>
    </xf>
    <xf numFmtId="0" fontId="20" fillId="8" borderId="179" xfId="0" applyFont="1" applyFill="1" applyBorder="1" applyAlignment="1">
      <alignment horizontal="center" vertical="center"/>
    </xf>
    <xf numFmtId="0" fontId="20" fillId="8" borderId="197" xfId="0" applyFont="1" applyFill="1" applyBorder="1" applyAlignment="1">
      <alignment horizontal="center" vertical="center"/>
    </xf>
    <xf numFmtId="0" fontId="20" fillId="8" borderId="236" xfId="0" applyFont="1" applyFill="1" applyBorder="1" applyAlignment="1">
      <alignment horizontal="center" vertical="center"/>
    </xf>
    <xf numFmtId="0" fontId="26" fillId="8" borderId="116" xfId="0" applyFont="1" applyFill="1" applyBorder="1" applyAlignment="1">
      <alignment horizontal="center" vertical="center"/>
    </xf>
    <xf numFmtId="0" fontId="24" fillId="8" borderId="139" xfId="0" applyFont="1" applyFill="1" applyBorder="1" applyAlignment="1">
      <alignment horizontal="center" vertical="center"/>
    </xf>
    <xf numFmtId="0" fontId="24" fillId="8" borderId="11" xfId="0" applyFont="1" applyFill="1" applyBorder="1" applyAlignment="1">
      <alignment horizontal="center" vertical="center"/>
    </xf>
    <xf numFmtId="0" fontId="20" fillId="8" borderId="150" xfId="0" applyFont="1" applyFill="1" applyBorder="1" applyAlignment="1" applyProtection="1">
      <alignment horizontal="center" vertical="center"/>
      <protection locked="0"/>
    </xf>
    <xf numFmtId="0" fontId="20" fillId="8" borderId="237" xfId="0" applyFont="1" applyFill="1" applyBorder="1" applyAlignment="1">
      <alignment horizontal="center" vertical="center"/>
    </xf>
    <xf numFmtId="0" fontId="20" fillId="8" borderId="238" xfId="0" applyFont="1" applyFill="1" applyBorder="1" applyAlignment="1">
      <alignment horizontal="center" vertical="center"/>
    </xf>
    <xf numFmtId="0" fontId="24" fillId="8" borderId="128" xfId="0" applyFont="1" applyFill="1" applyBorder="1" applyAlignment="1" applyProtection="1">
      <alignment horizontal="center" vertical="center"/>
      <protection locked="0"/>
    </xf>
    <xf numFmtId="0" fontId="20" fillId="8" borderId="153" xfId="0" applyFont="1" applyFill="1" applyBorder="1" applyAlignment="1">
      <alignment horizontal="center" vertical="center"/>
    </xf>
    <xf numFmtId="0" fontId="20" fillId="8" borderId="154" xfId="0" applyFont="1" applyFill="1" applyBorder="1" applyAlignment="1">
      <alignment horizontal="center" vertical="center"/>
    </xf>
    <xf numFmtId="0" fontId="24" fillId="8" borderId="240" xfId="0" applyFont="1" applyFill="1" applyBorder="1" applyAlignment="1" applyProtection="1">
      <alignment horizontal="center" vertical="center"/>
      <protection locked="0"/>
    </xf>
    <xf numFmtId="0" fontId="20" fillId="8" borderId="152" xfId="0" applyFont="1" applyFill="1" applyBorder="1" applyAlignment="1">
      <alignment horizontal="center" vertical="center"/>
    </xf>
    <xf numFmtId="0" fontId="24" fillId="8" borderId="133" xfId="0" applyFont="1" applyFill="1" applyBorder="1" applyAlignment="1" applyProtection="1">
      <alignment horizontal="center" vertical="center"/>
      <protection locked="0"/>
    </xf>
    <xf numFmtId="0" fontId="24" fillId="8" borderId="134" xfId="0" applyFont="1" applyFill="1" applyBorder="1" applyAlignment="1" applyProtection="1">
      <alignment horizontal="center" vertical="center"/>
      <protection locked="0"/>
    </xf>
    <xf numFmtId="0" fontId="24" fillId="8" borderId="0" xfId="0" applyFont="1" applyFill="1" applyAlignment="1" applyProtection="1">
      <alignment horizontal="center" vertical="center"/>
      <protection locked="0"/>
    </xf>
    <xf numFmtId="0" fontId="24" fillId="8" borderId="121" xfId="0" applyFont="1" applyFill="1" applyBorder="1" applyAlignment="1" applyProtection="1">
      <alignment horizontal="center" vertical="center"/>
      <protection locked="0"/>
    </xf>
    <xf numFmtId="0" fontId="20" fillId="8" borderId="232" xfId="0" applyFont="1" applyFill="1" applyBorder="1" applyAlignment="1" applyProtection="1">
      <alignment horizontal="center" vertical="center"/>
      <protection locked="0"/>
    </xf>
    <xf numFmtId="0" fontId="20" fillId="8" borderId="233" xfId="0" applyFont="1" applyFill="1" applyBorder="1" applyAlignment="1" applyProtection="1">
      <alignment horizontal="center" vertical="center"/>
      <protection locked="0"/>
    </xf>
    <xf numFmtId="0" fontId="20" fillId="8" borderId="234" xfId="0" applyFont="1" applyFill="1" applyBorder="1" applyAlignment="1">
      <alignment horizontal="center" vertical="center"/>
    </xf>
    <xf numFmtId="0" fontId="20" fillId="8" borderId="235" xfId="0" applyFont="1" applyFill="1" applyBorder="1" applyAlignment="1">
      <alignment horizontal="center" vertical="center"/>
    </xf>
    <xf numFmtId="0" fontId="20" fillId="8" borderId="125" xfId="0" applyFont="1" applyFill="1" applyBorder="1" applyAlignment="1">
      <alignment horizontal="center" vertical="center"/>
    </xf>
    <xf numFmtId="0" fontId="20" fillId="8" borderId="126" xfId="0" applyFont="1" applyFill="1" applyBorder="1" applyAlignment="1">
      <alignment horizontal="center" vertical="center"/>
    </xf>
    <xf numFmtId="0" fontId="24" fillId="8" borderId="136" xfId="0" applyFont="1" applyFill="1" applyBorder="1" applyAlignment="1">
      <alignment horizontal="center" vertical="center"/>
    </xf>
    <xf numFmtId="0" fontId="19" fillId="8" borderId="44" xfId="0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horizontal="center" vertical="center"/>
    </xf>
    <xf numFmtId="0" fontId="20" fillId="8" borderId="248" xfId="0" applyFont="1" applyFill="1" applyBorder="1" applyAlignment="1" applyProtection="1">
      <alignment horizontal="center" vertical="center"/>
      <protection locked="0"/>
    </xf>
    <xf numFmtId="0" fontId="17" fillId="8" borderId="0" xfId="0" applyFont="1" applyFill="1" applyAlignment="1">
      <alignment horizontal="center"/>
    </xf>
    <xf numFmtId="0" fontId="19" fillId="8" borderId="0" xfId="0" applyFont="1" applyFill="1" applyAlignment="1" applyProtection="1">
      <alignment horizontal="center"/>
      <protection hidden="1"/>
    </xf>
    <xf numFmtId="0" fontId="0" fillId="8" borderId="0" xfId="0" applyFill="1" applyProtection="1">
      <protection hidden="1"/>
    </xf>
    <xf numFmtId="0" fontId="20" fillId="8" borderId="116" xfId="0" applyFont="1" applyFill="1" applyBorder="1" applyAlignment="1">
      <alignment horizontal="center" vertical="top"/>
    </xf>
    <xf numFmtId="0" fontId="21" fillId="8" borderId="117" xfId="0" applyFont="1" applyFill="1" applyBorder="1"/>
    <xf numFmtId="0" fontId="21" fillId="8" borderId="118" xfId="0" applyFont="1" applyFill="1" applyBorder="1"/>
    <xf numFmtId="0" fontId="22" fillId="8" borderId="119" xfId="0" applyFont="1" applyFill="1" applyBorder="1" applyAlignment="1" applyProtection="1">
      <alignment horizontal="center"/>
      <protection hidden="1"/>
    </xf>
    <xf numFmtId="0" fontId="21" fillId="8" borderId="119" xfId="0" applyFont="1" applyFill="1" applyBorder="1" applyProtection="1">
      <protection hidden="1"/>
    </xf>
    <xf numFmtId="0" fontId="23" fillId="8" borderId="120" xfId="0" applyFont="1" applyFill="1" applyBorder="1" applyAlignment="1">
      <alignment horizontal="center" vertical="center"/>
    </xf>
    <xf numFmtId="0" fontId="21" fillId="8" borderId="121" xfId="0" applyFont="1" applyFill="1" applyBorder="1"/>
    <xf numFmtId="0" fontId="21" fillId="8" borderId="120" xfId="0" applyFont="1" applyFill="1" applyBorder="1"/>
    <xf numFmtId="0" fontId="21" fillId="8" borderId="130" xfId="0" applyFont="1" applyFill="1" applyBorder="1"/>
    <xf numFmtId="0" fontId="21" fillId="8" borderId="119" xfId="0" applyFont="1" applyFill="1" applyBorder="1"/>
    <xf numFmtId="0" fontId="21" fillId="8" borderId="131" xfId="0" applyFont="1" applyFill="1" applyBorder="1"/>
    <xf numFmtId="49" fontId="24" fillId="8" borderId="116" xfId="0" applyNumberFormat="1" applyFont="1" applyFill="1" applyBorder="1" applyAlignment="1">
      <alignment horizontal="center" vertical="center"/>
    </xf>
    <xf numFmtId="0" fontId="21" fillId="8" borderId="117" xfId="0" applyFont="1" applyFill="1" applyBorder="1" applyAlignment="1">
      <alignment horizontal="center" vertical="center"/>
    </xf>
    <xf numFmtId="0" fontId="21" fillId="8" borderId="124" xfId="0" applyFont="1" applyFill="1" applyBorder="1" applyAlignment="1">
      <alignment horizontal="center" vertical="center"/>
    </xf>
    <xf numFmtId="0" fontId="21" fillId="8" borderId="125" xfId="0" applyFont="1" applyFill="1" applyBorder="1" applyAlignment="1">
      <alignment horizontal="center" vertical="center"/>
    </xf>
    <xf numFmtId="49" fontId="26" fillId="8" borderId="122" xfId="0" applyNumberFormat="1" applyFont="1" applyFill="1" applyBorder="1" applyAlignment="1">
      <alignment horizontal="center" vertical="center"/>
    </xf>
    <xf numFmtId="49" fontId="26" fillId="8" borderId="139" xfId="0" applyNumberFormat="1" applyFont="1" applyFill="1" applyBorder="1" applyAlignment="1">
      <alignment horizontal="center" vertical="center"/>
    </xf>
    <xf numFmtId="49" fontId="26" fillId="8" borderId="123" xfId="0" applyNumberFormat="1" applyFont="1" applyFill="1" applyBorder="1" applyAlignment="1">
      <alignment horizontal="center" vertical="center"/>
    </xf>
    <xf numFmtId="0" fontId="20" fillId="8" borderId="179" xfId="0" applyFont="1" applyFill="1" applyBorder="1" applyAlignment="1" applyProtection="1">
      <alignment horizontal="center" vertical="center"/>
      <protection locked="0"/>
    </xf>
    <xf numFmtId="0" fontId="24" fillId="8" borderId="257" xfId="0" applyFont="1" applyFill="1" applyBorder="1" applyAlignment="1" applyProtection="1">
      <alignment horizontal="center" vertical="center"/>
      <protection locked="0"/>
    </xf>
    <xf numFmtId="0" fontId="24" fillId="8" borderId="238" xfId="0" applyFont="1" applyFill="1" applyBorder="1" applyAlignment="1" applyProtection="1">
      <alignment horizontal="center" vertical="center"/>
      <protection locked="0"/>
    </xf>
    <xf numFmtId="0" fontId="24" fillId="8" borderId="3" xfId="0" applyFont="1" applyFill="1" applyBorder="1" applyAlignment="1">
      <alignment horizontal="center" vertical="center"/>
    </xf>
    <xf numFmtId="0" fontId="24" fillId="8" borderId="4" xfId="0" applyFont="1" applyFill="1" applyBorder="1" applyAlignment="1">
      <alignment horizontal="center" vertical="center"/>
    </xf>
    <xf numFmtId="0" fontId="24" fillId="8" borderId="5" xfId="0" applyFont="1" applyFill="1" applyBorder="1" applyAlignment="1">
      <alignment horizontal="center" vertical="center"/>
    </xf>
    <xf numFmtId="0" fontId="24" fillId="8" borderId="16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/>
    </xf>
    <xf numFmtId="0" fontId="24" fillId="8" borderId="17" xfId="0" applyFont="1" applyFill="1" applyBorder="1" applyAlignment="1">
      <alignment horizontal="center" vertical="center"/>
    </xf>
    <xf numFmtId="0" fontId="24" fillId="8" borderId="8" xfId="0" applyFont="1" applyFill="1" applyBorder="1" applyAlignment="1">
      <alignment horizontal="center" vertical="center"/>
    </xf>
    <xf numFmtId="0" fontId="24" fillId="8" borderId="9" xfId="0" applyFont="1" applyFill="1" applyBorder="1" applyAlignment="1">
      <alignment horizontal="center" vertical="center"/>
    </xf>
    <xf numFmtId="0" fontId="24" fillId="8" borderId="10" xfId="0" applyFont="1" applyFill="1" applyBorder="1" applyAlignment="1">
      <alignment horizontal="center" vertical="center"/>
    </xf>
    <xf numFmtId="0" fontId="20" fillId="8" borderId="116" xfId="0" applyFont="1" applyFill="1" applyBorder="1" applyAlignment="1">
      <alignment horizontal="left" vertical="top"/>
    </xf>
    <xf numFmtId="0" fontId="21" fillId="8" borderId="124" xfId="0" applyFont="1" applyFill="1" applyBorder="1"/>
    <xf numFmtId="0" fontId="21" fillId="8" borderId="125" xfId="0" applyFont="1" applyFill="1" applyBorder="1"/>
    <xf numFmtId="0" fontId="19" fillId="8" borderId="140" xfId="0" applyFont="1" applyFill="1" applyBorder="1" applyAlignment="1">
      <alignment horizontal="left" vertical="top" wrapText="1"/>
    </xf>
    <xf numFmtId="0" fontId="21" fillId="8" borderId="141" xfId="0" applyFont="1" applyFill="1" applyBorder="1"/>
    <xf numFmtId="0" fontId="21" fillId="8" borderId="126" xfId="0" applyFont="1" applyFill="1" applyBorder="1"/>
    <xf numFmtId="0" fontId="30" fillId="8" borderId="3" xfId="0" applyFont="1" applyFill="1" applyBorder="1" applyAlignment="1">
      <alignment horizontal="center" vertical="center"/>
    </xf>
    <xf numFmtId="0" fontId="30" fillId="8" borderId="4" xfId="0" applyFont="1" applyFill="1" applyBorder="1" applyAlignment="1">
      <alignment horizontal="center" vertical="center"/>
    </xf>
    <xf numFmtId="0" fontId="30" fillId="8" borderId="5" xfId="0" applyFont="1" applyFill="1" applyBorder="1" applyAlignment="1">
      <alignment horizontal="center" vertical="center"/>
    </xf>
    <xf numFmtId="0" fontId="30" fillId="8" borderId="8" xfId="0" applyFont="1" applyFill="1" applyBorder="1" applyAlignment="1">
      <alignment horizontal="center" vertical="center"/>
    </xf>
    <xf numFmtId="0" fontId="30" fillId="8" borderId="9" xfId="0" applyFont="1" applyFill="1" applyBorder="1" applyAlignment="1">
      <alignment horizontal="center" vertical="center"/>
    </xf>
    <xf numFmtId="0" fontId="30" fillId="8" borderId="10" xfId="0" applyFont="1" applyFill="1" applyBorder="1" applyAlignment="1">
      <alignment horizontal="center" vertical="center"/>
    </xf>
    <xf numFmtId="0" fontId="30" fillId="8" borderId="117" xfId="0" applyFont="1" applyFill="1" applyBorder="1" applyAlignment="1">
      <alignment horizontal="center" vertical="center"/>
    </xf>
    <xf numFmtId="0" fontId="58" fillId="8" borderId="118" xfId="0" applyFont="1" applyFill="1" applyBorder="1" applyAlignment="1">
      <alignment vertical="center"/>
    </xf>
    <xf numFmtId="0" fontId="30" fillId="8" borderId="116" xfId="0" applyFont="1" applyFill="1" applyBorder="1" applyAlignment="1">
      <alignment horizontal="center" vertical="center"/>
    </xf>
    <xf numFmtId="0" fontId="58" fillId="8" borderId="117" xfId="0" applyFont="1" applyFill="1" applyBorder="1" applyAlignment="1">
      <alignment vertical="center"/>
    </xf>
    <xf numFmtId="49" fontId="20" fillId="8" borderId="127" xfId="0" applyNumberFormat="1" applyFont="1" applyFill="1" applyBorder="1" applyAlignment="1">
      <alignment horizontal="left" vertical="center"/>
    </xf>
    <xf numFmtId="0" fontId="21" fillId="8" borderId="128" xfId="0" applyFont="1" applyFill="1" applyBorder="1" applyAlignment="1">
      <alignment vertical="center"/>
    </xf>
    <xf numFmtId="49" fontId="20" fillId="8" borderId="132" xfId="0" applyNumberFormat="1" applyFont="1" applyFill="1" applyBorder="1" applyAlignment="1">
      <alignment horizontal="left" vertical="center"/>
    </xf>
    <xf numFmtId="0" fontId="21" fillId="8" borderId="133" xfId="0" applyFont="1" applyFill="1" applyBorder="1" applyAlignment="1">
      <alignment vertical="center"/>
    </xf>
    <xf numFmtId="49" fontId="24" fillId="8" borderId="11" xfId="0" applyNumberFormat="1" applyFont="1" applyFill="1" applyBorder="1" applyAlignment="1">
      <alignment horizontal="left" vertical="center"/>
    </xf>
    <xf numFmtId="0" fontId="21" fillId="8" borderId="44" xfId="0" applyFont="1" applyFill="1" applyBorder="1" applyAlignment="1">
      <alignment vertical="center"/>
    </xf>
    <xf numFmtId="0" fontId="27" fillId="8" borderId="119" xfId="0" applyFont="1" applyFill="1" applyBorder="1" applyAlignment="1">
      <alignment horizontal="left"/>
    </xf>
    <xf numFmtId="0" fontId="30" fillId="8" borderId="139" xfId="0" applyFont="1" applyFill="1" applyBorder="1" applyAlignment="1">
      <alignment horizontal="center" vertical="center"/>
    </xf>
    <xf numFmtId="0" fontId="58" fillId="8" borderId="123" xfId="0" applyFont="1" applyFill="1" applyBorder="1" applyAlignment="1">
      <alignment vertical="center"/>
    </xf>
    <xf numFmtId="0" fontId="30" fillId="8" borderId="122" xfId="0" applyFont="1" applyFill="1" applyBorder="1" applyAlignment="1">
      <alignment horizontal="center" vertical="center"/>
    </xf>
    <xf numFmtId="0" fontId="58" fillId="8" borderId="139" xfId="0" applyFont="1" applyFill="1" applyBorder="1" applyAlignment="1">
      <alignment vertical="center"/>
    </xf>
    <xf numFmtId="0" fontId="20" fillId="8" borderId="132" xfId="0" applyFont="1" applyFill="1" applyBorder="1" applyAlignment="1">
      <alignment horizontal="left" wrapText="1"/>
    </xf>
    <xf numFmtId="0" fontId="21" fillId="8" borderId="142" xfId="0" applyFont="1" applyFill="1" applyBorder="1"/>
    <xf numFmtId="0" fontId="19" fillId="8" borderId="143" xfId="0" applyFont="1" applyFill="1" applyBorder="1" applyAlignment="1">
      <alignment horizontal="left" vertical="top" wrapText="1"/>
    </xf>
    <xf numFmtId="0" fontId="21" fillId="8" borderId="133" xfId="0" applyFont="1" applyFill="1" applyBorder="1"/>
    <xf numFmtId="0" fontId="21" fillId="8" borderId="134" xfId="0" applyFont="1" applyFill="1" applyBorder="1"/>
    <xf numFmtId="0" fontId="20" fillId="8" borderId="124" xfId="0" applyFont="1" applyFill="1" applyBorder="1" applyAlignment="1">
      <alignment horizontal="left" vertical="center"/>
    </xf>
    <xf numFmtId="0" fontId="21" fillId="8" borderId="125" xfId="0" applyFont="1" applyFill="1" applyBorder="1" applyAlignment="1">
      <alignment vertical="center"/>
    </xf>
    <xf numFmtId="0" fontId="21" fillId="8" borderId="126" xfId="0" applyFont="1" applyFill="1" applyBorder="1" applyAlignment="1">
      <alignment vertical="center"/>
    </xf>
    <xf numFmtId="0" fontId="20" fillId="8" borderId="124" xfId="0" applyFont="1" applyFill="1" applyBorder="1" applyAlignment="1">
      <alignment horizontal="left" vertical="top" wrapText="1"/>
    </xf>
    <xf numFmtId="0" fontId="21" fillId="8" borderId="148" xfId="0" applyFont="1" applyFill="1" applyBorder="1"/>
    <xf numFmtId="0" fontId="20" fillId="8" borderId="127" xfId="0" applyFont="1" applyFill="1" applyBorder="1" applyAlignment="1">
      <alignment horizontal="left" vertical="center"/>
    </xf>
    <xf numFmtId="0" fontId="21" fillId="8" borderId="149" xfId="0" applyFont="1" applyFill="1" applyBorder="1" applyAlignment="1">
      <alignment vertical="center"/>
    </xf>
    <xf numFmtId="49" fontId="19" fillId="8" borderId="150" xfId="0" applyNumberFormat="1" applyFont="1" applyFill="1" applyBorder="1" applyAlignment="1">
      <alignment horizontal="left"/>
    </xf>
    <xf numFmtId="0" fontId="21" fillId="8" borderId="128" xfId="0" applyFont="1" applyFill="1" applyBorder="1"/>
    <xf numFmtId="0" fontId="21" fillId="8" borderId="149" xfId="0" applyFont="1" applyFill="1" applyBorder="1"/>
    <xf numFmtId="0" fontId="24" fillId="8" borderId="179" xfId="0" applyFont="1" applyFill="1" applyBorder="1" applyAlignment="1" applyProtection="1">
      <alignment horizontal="center" vertical="center"/>
      <protection locked="0"/>
    </xf>
    <xf numFmtId="0" fontId="24" fillId="8" borderId="253" xfId="0" applyFont="1" applyFill="1" applyBorder="1" applyAlignment="1" applyProtection="1">
      <alignment horizontal="center" vertical="center"/>
      <protection locked="0"/>
    </xf>
    <xf numFmtId="0" fontId="24" fillId="8" borderId="254" xfId="0" applyFont="1" applyFill="1" applyBorder="1" applyAlignment="1" applyProtection="1">
      <alignment horizontal="center" vertical="center"/>
      <protection locked="0"/>
    </xf>
    <xf numFmtId="49" fontId="20" fillId="8" borderId="152" xfId="0" applyNumberFormat="1" applyFont="1" applyFill="1" applyBorder="1" applyAlignment="1">
      <alignment horizontal="left"/>
    </xf>
    <xf numFmtId="0" fontId="21" fillId="8" borderId="153" xfId="0" applyFont="1" applyFill="1" applyBorder="1"/>
    <xf numFmtId="0" fontId="21" fillId="8" borderId="154" xfId="0" applyFont="1" applyFill="1" applyBorder="1"/>
    <xf numFmtId="0" fontId="27" fillId="8" borderId="139" xfId="0" applyFont="1" applyFill="1" applyBorder="1" applyAlignment="1">
      <alignment horizontal="left"/>
    </xf>
    <xf numFmtId="0" fontId="21" fillId="8" borderId="139" xfId="0" applyFont="1" applyFill="1" applyBorder="1"/>
    <xf numFmtId="0" fontId="19" fillId="8" borderId="150" xfId="0" applyFont="1" applyFill="1" applyBorder="1" applyAlignment="1">
      <alignment horizontal="left"/>
    </xf>
    <xf numFmtId="14" fontId="19" fillId="8" borderId="150" xfId="0" applyNumberFormat="1" applyFont="1" applyFill="1" applyBorder="1" applyAlignment="1">
      <alignment horizontal="left"/>
    </xf>
    <xf numFmtId="14" fontId="21" fillId="8" borderId="128" xfId="0" applyNumberFormat="1" applyFont="1" applyFill="1" applyBorder="1"/>
    <xf numFmtId="14" fontId="21" fillId="8" borderId="149" xfId="0" applyNumberFormat="1" applyFont="1" applyFill="1" applyBorder="1"/>
    <xf numFmtId="0" fontId="20" fillId="8" borderId="164" xfId="0" applyFont="1" applyFill="1" applyBorder="1" applyAlignment="1">
      <alignment horizontal="left" vertical="top"/>
    </xf>
    <xf numFmtId="0" fontId="21" fillId="8" borderId="67" xfId="0" applyFont="1" applyFill="1" applyBorder="1"/>
    <xf numFmtId="0" fontId="21" fillId="8" borderId="147" xfId="0" applyFont="1" applyFill="1" applyBorder="1"/>
    <xf numFmtId="0" fontId="21" fillId="8" borderId="81" xfId="0" applyFont="1" applyFill="1" applyBorder="1"/>
    <xf numFmtId="0" fontId="19" fillId="8" borderId="165" xfId="0" applyFont="1" applyFill="1" applyBorder="1" applyAlignment="1">
      <alignment horizontal="left" vertical="top" wrapText="1"/>
    </xf>
    <xf numFmtId="0" fontId="21" fillId="8" borderId="166" xfId="0" applyFont="1" applyFill="1" applyBorder="1"/>
    <xf numFmtId="0" fontId="21" fillId="8" borderId="167" xfId="0" applyFont="1" applyFill="1" applyBorder="1"/>
    <xf numFmtId="0" fontId="21" fillId="8" borderId="168" xfId="0" applyFont="1" applyFill="1" applyBorder="1"/>
    <xf numFmtId="0" fontId="20" fillId="8" borderId="161" xfId="0" applyFont="1" applyFill="1" applyBorder="1" applyAlignment="1">
      <alignment horizontal="left"/>
    </xf>
    <xf numFmtId="0" fontId="21" fillId="8" borderId="69" xfId="0" applyFont="1" applyFill="1" applyBorder="1"/>
    <xf numFmtId="14" fontId="19" fillId="8" borderId="162" xfId="0" applyNumberFormat="1" applyFont="1" applyFill="1" applyBorder="1" applyAlignment="1">
      <alignment horizontal="left" vertical="top"/>
    </xf>
    <xf numFmtId="0" fontId="21" fillId="8" borderId="163" xfId="0" applyFont="1" applyFill="1" applyBorder="1"/>
    <xf numFmtId="0" fontId="20" fillId="8" borderId="169" xfId="0" applyFont="1" applyFill="1" applyBorder="1" applyAlignment="1">
      <alignment horizontal="left" vertical="center"/>
    </xf>
    <xf numFmtId="0" fontId="21" fillId="8" borderId="153" xfId="0" applyFont="1" applyFill="1" applyBorder="1" applyAlignment="1">
      <alignment vertical="center"/>
    </xf>
    <xf numFmtId="0" fontId="21" fillId="8" borderId="154" xfId="0" applyFont="1" applyFill="1" applyBorder="1" applyAlignment="1">
      <alignment vertical="center"/>
    </xf>
    <xf numFmtId="0" fontId="20" fillId="8" borderId="157" xfId="0" applyFont="1" applyFill="1" applyBorder="1" applyAlignment="1">
      <alignment horizontal="left"/>
    </xf>
    <xf numFmtId="0" fontId="21" fillId="8" borderId="158" xfId="0" applyFont="1" applyFill="1" applyBorder="1"/>
    <xf numFmtId="0" fontId="19" fillId="8" borderId="159" xfId="0" applyFont="1" applyFill="1" applyBorder="1" applyAlignment="1">
      <alignment horizontal="left"/>
    </xf>
    <xf numFmtId="0" fontId="21" fillId="8" borderId="160" xfId="0" applyFont="1" applyFill="1" applyBorder="1"/>
    <xf numFmtId="0" fontId="19" fillId="8" borderId="162" xfId="0" applyFont="1" applyFill="1" applyBorder="1" applyAlignment="1">
      <alignment horizontal="left"/>
    </xf>
    <xf numFmtId="0" fontId="26" fillId="8" borderId="175" xfId="0" applyFont="1" applyFill="1" applyBorder="1" applyAlignment="1">
      <alignment horizontal="center" vertical="center"/>
    </xf>
    <xf numFmtId="0" fontId="26" fillId="8" borderId="176" xfId="0" applyFont="1" applyFill="1" applyBorder="1" applyAlignment="1">
      <alignment horizontal="center" vertical="center"/>
    </xf>
    <xf numFmtId="0" fontId="50" fillId="8" borderId="177" xfId="0" applyFont="1" applyFill="1" applyBorder="1" applyAlignment="1">
      <alignment vertical="center"/>
    </xf>
    <xf numFmtId="14" fontId="19" fillId="8" borderId="140" xfId="0" applyNumberFormat="1" applyFont="1" applyFill="1" applyBorder="1" applyAlignment="1">
      <alignment horizontal="left" vertical="top" wrapText="1"/>
    </xf>
    <xf numFmtId="0" fontId="20" fillId="8" borderId="178" xfId="0" applyFont="1" applyFill="1" applyBorder="1" applyAlignment="1">
      <alignment horizontal="left" vertical="center"/>
    </xf>
    <xf numFmtId="0" fontId="21" fillId="8" borderId="179" xfId="0" applyFont="1" applyFill="1" applyBorder="1" applyAlignment="1">
      <alignment vertical="center"/>
    </xf>
    <xf numFmtId="0" fontId="21" fillId="8" borderId="180" xfId="0" applyFont="1" applyFill="1" applyBorder="1" applyAlignment="1">
      <alignment vertical="center"/>
    </xf>
    <xf numFmtId="0" fontId="20" fillId="8" borderId="181" xfId="0" applyFont="1" applyFill="1" applyBorder="1" applyAlignment="1">
      <alignment horizontal="left" vertical="center"/>
    </xf>
    <xf numFmtId="0" fontId="21" fillId="8" borderId="182" xfId="0" applyFont="1" applyFill="1" applyBorder="1" applyAlignment="1">
      <alignment vertical="center"/>
    </xf>
    <xf numFmtId="0" fontId="20" fillId="8" borderId="170" xfId="0" applyFont="1" applyFill="1" applyBorder="1" applyAlignment="1">
      <alignment horizontal="left"/>
    </xf>
    <xf numFmtId="0" fontId="21" fillId="8" borderId="171" xfId="0" applyFont="1" applyFill="1" applyBorder="1"/>
    <xf numFmtId="0" fontId="19" fillId="8" borderId="172" xfId="0" applyFont="1" applyFill="1" applyBorder="1" applyAlignment="1">
      <alignment horizontal="left" vertical="top"/>
    </xf>
    <xf numFmtId="0" fontId="21" fillId="8" borderId="173" xfId="0" applyFont="1" applyFill="1" applyBorder="1"/>
    <xf numFmtId="0" fontId="24" fillId="8" borderId="122" xfId="0" applyFont="1" applyFill="1" applyBorder="1" applyAlignment="1">
      <alignment horizontal="left" vertical="center"/>
    </xf>
    <xf numFmtId="0" fontId="21" fillId="8" borderId="139" xfId="0" applyFont="1" applyFill="1" applyBorder="1" applyAlignment="1">
      <alignment vertical="center"/>
    </xf>
    <xf numFmtId="0" fontId="21" fillId="8" borderId="123" xfId="0" applyFont="1" applyFill="1" applyBorder="1" applyAlignment="1">
      <alignment vertical="center"/>
    </xf>
    <xf numFmtId="0" fontId="24" fillId="8" borderId="175" xfId="0" applyFont="1" applyFill="1" applyBorder="1" applyAlignment="1">
      <alignment horizontal="center" vertical="center"/>
    </xf>
    <xf numFmtId="0" fontId="21" fillId="8" borderId="176" xfId="0" applyFont="1" applyFill="1" applyBorder="1" applyAlignment="1">
      <alignment horizontal="center" vertical="center"/>
    </xf>
    <xf numFmtId="0" fontId="21" fillId="8" borderId="177" xfId="0" applyFont="1" applyFill="1" applyBorder="1" applyAlignment="1">
      <alignment horizontal="center" vertical="center"/>
    </xf>
    <xf numFmtId="0" fontId="24" fillId="8" borderId="180" xfId="0" applyFont="1" applyFill="1" applyBorder="1" applyAlignment="1" applyProtection="1">
      <alignment horizontal="center" vertical="center"/>
      <protection locked="0"/>
    </xf>
    <xf numFmtId="0" fontId="20" fillId="8" borderId="128" xfId="0" applyFont="1" applyFill="1" applyBorder="1" applyAlignment="1" applyProtection="1">
      <alignment horizontal="center" vertical="center"/>
      <protection locked="0"/>
    </xf>
    <xf numFmtId="0" fontId="20" fillId="8" borderId="182" xfId="0" applyFont="1" applyFill="1" applyBorder="1" applyAlignment="1" applyProtection="1">
      <alignment horizontal="center" vertical="center"/>
      <protection locked="0"/>
    </xf>
    <xf numFmtId="0" fontId="20" fillId="8" borderId="180" xfId="0" applyFont="1" applyFill="1" applyBorder="1" applyAlignment="1" applyProtection="1">
      <alignment horizontal="center" vertical="center"/>
      <protection locked="0"/>
    </xf>
    <xf numFmtId="0" fontId="20" fillId="8" borderId="132" xfId="0" applyFont="1" applyFill="1" applyBorder="1" applyAlignment="1">
      <alignment horizontal="left" vertical="top"/>
    </xf>
    <xf numFmtId="0" fontId="20" fillId="8" borderId="132" xfId="0" applyFont="1" applyFill="1" applyBorder="1" applyAlignment="1">
      <alignment horizontal="left" vertical="top" wrapText="1"/>
    </xf>
    <xf numFmtId="0" fontId="20" fillId="8" borderId="181" xfId="0" applyFont="1" applyFill="1" applyBorder="1" applyAlignment="1">
      <alignment horizontal="left" vertical="center" wrapText="1"/>
    </xf>
    <xf numFmtId="0" fontId="21" fillId="8" borderId="128" xfId="0" applyFont="1" applyFill="1" applyBorder="1" applyAlignment="1">
      <alignment vertical="center" wrapText="1"/>
    </xf>
    <xf numFmtId="0" fontId="21" fillId="8" borderId="182" xfId="0" applyFont="1" applyFill="1" applyBorder="1" applyAlignment="1">
      <alignment vertical="center" wrapText="1"/>
    </xf>
    <xf numFmtId="0" fontId="21" fillId="8" borderId="190" xfId="0" applyFont="1" applyFill="1" applyBorder="1"/>
    <xf numFmtId="0" fontId="20" fillId="8" borderId="187" xfId="0" applyFont="1" applyFill="1" applyBorder="1" applyAlignment="1">
      <alignment horizontal="left" vertical="center"/>
    </xf>
    <xf numFmtId="0" fontId="21" fillId="8" borderId="188" xfId="0" applyFont="1" applyFill="1" applyBorder="1" applyAlignment="1">
      <alignment vertical="center"/>
    </xf>
    <xf numFmtId="0" fontId="24" fillId="8" borderId="11" xfId="0" applyFont="1" applyFill="1" applyBorder="1" applyAlignment="1">
      <alignment horizontal="left" vertical="center"/>
    </xf>
    <xf numFmtId="0" fontId="21" fillId="8" borderId="12" xfId="0" applyFont="1" applyFill="1" applyBorder="1" applyAlignment="1">
      <alignment vertical="center"/>
    </xf>
    <xf numFmtId="0" fontId="24" fillId="8" borderId="119" xfId="0" applyFont="1" applyFill="1" applyBorder="1" applyAlignment="1">
      <alignment horizontal="left"/>
    </xf>
    <xf numFmtId="0" fontId="24" fillId="8" borderId="122" xfId="0" applyFont="1" applyFill="1" applyBorder="1" applyAlignment="1">
      <alignment horizontal="center" vertical="center"/>
    </xf>
    <xf numFmtId="0" fontId="21" fillId="8" borderId="139" xfId="0" applyFont="1" applyFill="1" applyBorder="1" applyAlignment="1">
      <alignment horizontal="center" vertical="center"/>
    </xf>
    <xf numFmtId="0" fontId="21" fillId="8" borderId="123" xfId="0" applyFont="1" applyFill="1" applyBorder="1" applyAlignment="1">
      <alignment horizontal="center" vertical="center"/>
    </xf>
    <xf numFmtId="0" fontId="20" fillId="8" borderId="243" xfId="0" applyFont="1" applyFill="1" applyBorder="1" applyAlignment="1">
      <alignment horizontal="center" vertical="center"/>
    </xf>
    <xf numFmtId="0" fontId="20" fillId="8" borderId="9" xfId="0" applyFont="1" applyFill="1" applyBorder="1" applyAlignment="1">
      <alignment horizontal="center" vertical="center"/>
    </xf>
    <xf numFmtId="0" fontId="19" fillId="8" borderId="132" xfId="0" applyFont="1" applyFill="1" applyBorder="1" applyAlignment="1">
      <alignment horizontal="left" vertical="center" wrapText="1"/>
    </xf>
    <xf numFmtId="0" fontId="21" fillId="8" borderId="124" xfId="0" applyFont="1" applyFill="1" applyBorder="1" applyAlignment="1">
      <alignment vertical="center"/>
    </xf>
    <xf numFmtId="0" fontId="25" fillId="8" borderId="143" xfId="0" applyFont="1" applyFill="1" applyBorder="1" applyAlignment="1">
      <alignment horizontal="center" vertical="center" wrapText="1"/>
    </xf>
    <xf numFmtId="0" fontId="20" fillId="8" borderId="161" xfId="0" applyFont="1" applyFill="1" applyBorder="1" applyAlignment="1">
      <alignment horizontal="left" vertical="center"/>
    </xf>
    <xf numFmtId="0" fontId="21" fillId="8" borderId="69" xfId="0" applyFont="1" applyFill="1" applyBorder="1" applyAlignment="1">
      <alignment vertical="center"/>
    </xf>
    <xf numFmtId="0" fontId="21" fillId="8" borderId="163" xfId="0" applyFont="1" applyFill="1" applyBorder="1" applyAlignment="1">
      <alignment vertical="center"/>
    </xf>
    <xf numFmtId="0" fontId="20" fillId="8" borderId="156" xfId="0" applyFont="1" applyFill="1" applyBorder="1" applyAlignment="1">
      <alignment horizontal="left" vertical="center"/>
    </xf>
    <xf numFmtId="0" fontId="21" fillId="8" borderId="191" xfId="0" applyFont="1" applyFill="1" applyBorder="1" applyAlignment="1">
      <alignment vertical="center"/>
    </xf>
    <xf numFmtId="0" fontId="21" fillId="8" borderId="192" xfId="0" applyFont="1" applyFill="1" applyBorder="1" applyAlignment="1">
      <alignment vertical="center"/>
    </xf>
    <xf numFmtId="0" fontId="25" fillId="8" borderId="132" xfId="0" applyFont="1" applyFill="1" applyBorder="1" applyAlignment="1">
      <alignment horizontal="left" vertical="center" wrapText="1"/>
    </xf>
    <xf numFmtId="0" fontId="21" fillId="8" borderId="120" xfId="0" applyFont="1" applyFill="1" applyBorder="1" applyAlignment="1">
      <alignment vertical="center"/>
    </xf>
    <xf numFmtId="0" fontId="0" fillId="8" borderId="0" xfId="0" applyFill="1" applyAlignment="1">
      <alignment vertical="center"/>
    </xf>
    <xf numFmtId="0" fontId="25" fillId="8" borderId="143" xfId="0" applyFont="1" applyFill="1" applyBorder="1" applyAlignment="1">
      <alignment horizontal="center" vertical="center"/>
    </xf>
    <xf numFmtId="0" fontId="21" fillId="8" borderId="185" xfId="0" applyFont="1" applyFill="1" applyBorder="1"/>
    <xf numFmtId="0" fontId="19" fillId="8" borderId="116" xfId="0" applyFont="1" applyFill="1" applyBorder="1" applyAlignment="1">
      <alignment horizontal="left" vertical="center" wrapText="1"/>
    </xf>
    <xf numFmtId="0" fontId="21" fillId="8" borderId="117" xfId="0" applyFont="1" applyFill="1" applyBorder="1" applyAlignment="1">
      <alignment vertical="center"/>
    </xf>
    <xf numFmtId="0" fontId="25" fillId="8" borderId="140" xfId="0" applyFont="1" applyFill="1" applyBorder="1" applyAlignment="1">
      <alignment horizontal="center" vertical="center" wrapText="1"/>
    </xf>
    <xf numFmtId="0" fontId="20" fillId="8" borderId="157" xfId="0" applyFont="1" applyFill="1" applyBorder="1" applyAlignment="1">
      <alignment horizontal="left" vertical="center"/>
    </xf>
    <xf numFmtId="0" fontId="21" fillId="8" borderId="158" xfId="0" applyFont="1" applyFill="1" applyBorder="1" applyAlignment="1">
      <alignment vertical="center"/>
    </xf>
    <xf numFmtId="0" fontId="21" fillId="8" borderId="160" xfId="0" applyFont="1" applyFill="1" applyBorder="1" applyAlignment="1">
      <alignment vertical="center"/>
    </xf>
    <xf numFmtId="0" fontId="21" fillId="8" borderId="70" xfId="0" applyFont="1" applyFill="1" applyBorder="1" applyAlignment="1">
      <alignment vertical="center"/>
    </xf>
    <xf numFmtId="0" fontId="31" fillId="8" borderId="120" xfId="0" applyFont="1" applyFill="1" applyBorder="1" applyAlignment="1">
      <alignment horizontal="center" wrapText="1"/>
    </xf>
    <xf numFmtId="0" fontId="20" fillId="8" borderId="132" xfId="0" applyFont="1" applyFill="1" applyBorder="1" applyAlignment="1">
      <alignment horizontal="left" vertical="center"/>
    </xf>
    <xf numFmtId="0" fontId="21" fillId="8" borderId="134" xfId="0" applyFont="1" applyFill="1" applyBorder="1" applyAlignment="1">
      <alignment vertical="center"/>
    </xf>
    <xf numFmtId="0" fontId="32" fillId="8" borderId="130" xfId="0" applyFont="1" applyFill="1" applyBorder="1" applyAlignment="1">
      <alignment horizontal="center"/>
    </xf>
    <xf numFmtId="0" fontId="32" fillId="8" borderId="119" xfId="0" applyFont="1" applyFill="1" applyBorder="1" applyAlignment="1">
      <alignment horizontal="center"/>
    </xf>
    <xf numFmtId="0" fontId="25" fillId="8" borderId="116" xfId="0" applyFont="1" applyFill="1" applyBorder="1" applyAlignment="1">
      <alignment horizontal="center" vertical="center" wrapText="1"/>
    </xf>
    <xf numFmtId="0" fontId="27" fillId="8" borderId="120" xfId="0" applyFont="1" applyFill="1" applyBorder="1" applyAlignment="1">
      <alignment horizontal="left" vertical="top"/>
    </xf>
    <xf numFmtId="0" fontId="32" fillId="8" borderId="116" xfId="0" applyFont="1" applyFill="1" applyBorder="1" applyAlignment="1">
      <alignment horizontal="center"/>
    </xf>
    <xf numFmtId="0" fontId="32" fillId="8" borderId="117" xfId="0" applyFont="1" applyFill="1" applyBorder="1" applyAlignment="1">
      <alignment horizontal="center"/>
    </xf>
    <xf numFmtId="0" fontId="32" fillId="8" borderId="118" xfId="0" applyFont="1" applyFill="1" applyBorder="1" applyAlignment="1">
      <alignment horizontal="center"/>
    </xf>
    <xf numFmtId="0" fontId="32" fillId="8" borderId="120" xfId="0" applyFont="1" applyFill="1" applyBorder="1" applyAlignment="1">
      <alignment horizontal="center"/>
    </xf>
    <xf numFmtId="0" fontId="32" fillId="8" borderId="0" xfId="0" applyFont="1" applyFill="1" applyAlignment="1">
      <alignment horizontal="center"/>
    </xf>
    <xf numFmtId="0" fontId="32" fillId="8" borderId="121" xfId="0" applyFont="1" applyFill="1" applyBorder="1" applyAlignment="1">
      <alignment horizontal="center"/>
    </xf>
    <xf numFmtId="0" fontId="19" fillId="8" borderId="116" xfId="0" applyFont="1" applyFill="1" applyBorder="1" applyAlignment="1">
      <alignment horizontal="center"/>
    </xf>
    <xf numFmtId="0" fontId="19" fillId="8" borderId="117" xfId="0" applyFont="1" applyFill="1" applyBorder="1" applyAlignment="1">
      <alignment horizontal="center"/>
    </xf>
    <xf numFmtId="0" fontId="19" fillId="8" borderId="118" xfId="0" applyFont="1" applyFill="1" applyBorder="1" applyAlignment="1">
      <alignment horizontal="center"/>
    </xf>
    <xf numFmtId="0" fontId="19" fillId="8" borderId="120" xfId="0" applyFont="1" applyFill="1" applyBorder="1" applyAlignment="1">
      <alignment horizontal="center"/>
    </xf>
    <xf numFmtId="0" fontId="19" fillId="8" borderId="0" xfId="0" applyFont="1" applyFill="1" applyAlignment="1">
      <alignment horizontal="center"/>
    </xf>
    <xf numFmtId="0" fontId="19" fillId="8" borderId="121" xfId="0" applyFont="1" applyFill="1" applyBorder="1" applyAlignment="1">
      <alignment horizontal="center"/>
    </xf>
    <xf numFmtId="0" fontId="27" fillId="8" borderId="116" xfId="0" applyFont="1" applyFill="1" applyBorder="1" applyAlignment="1">
      <alignment horizontal="center" vertical="center" wrapText="1"/>
    </xf>
    <xf numFmtId="0" fontId="27" fillId="8" borderId="117" xfId="0" applyFont="1" applyFill="1" applyBorder="1" applyAlignment="1">
      <alignment horizontal="center" vertical="center" wrapText="1"/>
    </xf>
    <xf numFmtId="0" fontId="27" fillId="8" borderId="130" xfId="0" applyFont="1" applyFill="1" applyBorder="1" applyAlignment="1">
      <alignment horizontal="center" vertical="center" wrapText="1"/>
    </xf>
    <xf numFmtId="0" fontId="27" fillId="8" borderId="119" xfId="0" applyFont="1" applyFill="1" applyBorder="1" applyAlignment="1">
      <alignment horizontal="center" vertical="center" wrapText="1"/>
    </xf>
    <xf numFmtId="0" fontId="59" fillId="8" borderId="118" xfId="0" applyFont="1" applyFill="1" applyBorder="1" applyAlignment="1">
      <alignment horizontal="center"/>
    </xf>
    <xf numFmtId="0" fontId="59" fillId="8" borderId="131" xfId="0" applyFont="1" applyFill="1" applyBorder="1" applyAlignment="1">
      <alignment horizontal="center"/>
    </xf>
    <xf numFmtId="0" fontId="20" fillId="8" borderId="141" xfId="0" applyFont="1" applyFill="1" applyBorder="1" applyAlignment="1">
      <alignment horizontal="center" vertical="center"/>
    </xf>
    <xf numFmtId="0" fontId="24" fillId="8" borderId="152" xfId="0" applyFont="1" applyFill="1" applyBorder="1" applyAlignment="1" applyProtection="1">
      <alignment horizontal="center" vertical="center"/>
      <protection locked="0"/>
    </xf>
    <xf numFmtId="0" fontId="24" fillId="8" borderId="154" xfId="0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center"/>
    </xf>
    <xf numFmtId="0" fontId="19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20" fillId="0" borderId="116" xfId="0" applyFont="1" applyBorder="1" applyAlignment="1">
      <alignment horizontal="center" vertical="top"/>
    </xf>
    <xf numFmtId="0" fontId="21" fillId="0" borderId="117" xfId="0" applyFont="1" applyBorder="1"/>
    <xf numFmtId="0" fontId="21" fillId="0" borderId="118" xfId="0" applyFont="1" applyBorder="1"/>
    <xf numFmtId="0" fontId="22" fillId="0" borderId="119" xfId="0" applyFont="1" applyBorder="1" applyAlignment="1" applyProtection="1">
      <alignment horizontal="center"/>
      <protection hidden="1"/>
    </xf>
    <xf numFmtId="0" fontId="21" fillId="0" borderId="119" xfId="0" applyFont="1" applyBorder="1" applyProtection="1">
      <protection hidden="1"/>
    </xf>
    <xf numFmtId="0" fontId="23" fillId="0" borderId="120" xfId="0" applyFont="1" applyBorder="1" applyAlignment="1">
      <alignment horizontal="center" vertical="center"/>
    </xf>
    <xf numFmtId="0" fontId="0" fillId="0" borderId="0" xfId="0"/>
    <xf numFmtId="0" fontId="21" fillId="0" borderId="121" xfId="0" applyFont="1" applyBorder="1"/>
    <xf numFmtId="0" fontId="21" fillId="0" borderId="120" xfId="0" applyFont="1" applyBorder="1"/>
    <xf numFmtId="0" fontId="21" fillId="0" borderId="130" xfId="0" applyFont="1" applyBorder="1"/>
    <xf numFmtId="0" fontId="21" fillId="0" borderId="119" xfId="0" applyFont="1" applyBorder="1"/>
    <xf numFmtId="0" fontId="21" fillId="0" borderId="131" xfId="0" applyFont="1" applyBorder="1"/>
    <xf numFmtId="49" fontId="24" fillId="0" borderId="116" xfId="0" applyNumberFormat="1" applyFont="1" applyBorder="1" applyAlignment="1">
      <alignment horizontal="center" vertical="center"/>
    </xf>
    <xf numFmtId="0" fontId="21" fillId="0" borderId="117" xfId="0" applyFont="1" applyBorder="1" applyAlignment="1">
      <alignment horizontal="center" vertical="center"/>
    </xf>
    <xf numFmtId="0" fontId="21" fillId="0" borderId="124" xfId="0" applyFont="1" applyBorder="1" applyAlignment="1">
      <alignment horizontal="center" vertical="center"/>
    </xf>
    <xf numFmtId="0" fontId="21" fillId="0" borderId="125" xfId="0" applyFont="1" applyBorder="1" applyAlignment="1">
      <alignment horizontal="center" vertical="center"/>
    </xf>
    <xf numFmtId="49" fontId="26" fillId="0" borderId="122" xfId="0" applyNumberFormat="1" applyFont="1" applyBorder="1" applyAlignment="1">
      <alignment horizontal="center" vertical="center"/>
    </xf>
    <xf numFmtId="0" fontId="50" fillId="0" borderId="123" xfId="0" applyFont="1" applyBorder="1" applyAlignment="1">
      <alignment vertical="center"/>
    </xf>
    <xf numFmtId="49" fontId="26" fillId="0" borderId="139" xfId="0" applyNumberFormat="1" applyFont="1" applyBorder="1" applyAlignment="1">
      <alignment horizontal="center" vertical="center"/>
    </xf>
    <xf numFmtId="49" fontId="26" fillId="0" borderId="116" xfId="0" applyNumberFormat="1" applyFont="1" applyBorder="1" applyAlignment="1">
      <alignment horizontal="center" vertical="center"/>
    </xf>
    <xf numFmtId="49" fontId="26" fillId="0" borderId="117" xfId="0" applyNumberFormat="1" applyFont="1" applyBorder="1" applyAlignment="1">
      <alignment horizontal="center" vertical="center"/>
    </xf>
    <xf numFmtId="49" fontId="26" fillId="0" borderId="118" xfId="0" applyNumberFormat="1" applyFont="1" applyBorder="1" applyAlignment="1">
      <alignment horizontal="center" vertical="center"/>
    </xf>
    <xf numFmtId="49" fontId="26" fillId="0" borderId="130" xfId="0" applyNumberFormat="1" applyFont="1" applyBorder="1" applyAlignment="1">
      <alignment horizontal="center" vertical="center"/>
    </xf>
    <xf numFmtId="49" fontId="26" fillId="0" borderId="119" xfId="0" applyNumberFormat="1" applyFont="1" applyBorder="1" applyAlignment="1">
      <alignment horizontal="center" vertical="center"/>
    </xf>
    <xf numFmtId="49" fontId="26" fillId="0" borderId="131" xfId="0" applyNumberFormat="1" applyFont="1" applyBorder="1" applyAlignment="1">
      <alignment horizontal="center" vertical="center"/>
    </xf>
    <xf numFmtId="49" fontId="26" fillId="0" borderId="123" xfId="0" applyNumberFormat="1" applyFont="1" applyBorder="1" applyAlignment="1">
      <alignment horizontal="center" vertical="center"/>
    </xf>
    <xf numFmtId="0" fontId="20" fillId="0" borderId="195" xfId="0" applyFont="1" applyBorder="1" applyAlignment="1" applyProtection="1">
      <alignment horizontal="center" vertical="center"/>
      <protection locked="0"/>
    </xf>
    <xf numFmtId="0" fontId="20" fillId="0" borderId="197" xfId="0" applyFont="1" applyBorder="1" applyAlignment="1" applyProtection="1">
      <alignment horizontal="center" vertical="center"/>
      <protection locked="0"/>
    </xf>
    <xf numFmtId="49" fontId="20" fillId="0" borderId="132" xfId="0" applyNumberFormat="1" applyFont="1" applyBorder="1" applyAlignment="1">
      <alignment horizontal="left" vertical="center"/>
    </xf>
    <xf numFmtId="0" fontId="21" fillId="0" borderId="133" xfId="0" applyFont="1" applyBorder="1" applyAlignment="1">
      <alignment vertical="center"/>
    </xf>
    <xf numFmtId="0" fontId="24" fillId="0" borderId="250" xfId="0" applyFont="1" applyBorder="1" applyAlignment="1" applyProtection="1">
      <alignment horizontal="center" vertical="center"/>
      <protection locked="0"/>
    </xf>
    <xf numFmtId="0" fontId="24" fillId="0" borderId="259" xfId="0" applyFont="1" applyBorder="1" applyAlignment="1" applyProtection="1">
      <alignment horizontal="center" vertical="center"/>
      <protection locked="0"/>
    </xf>
    <xf numFmtId="0" fontId="20" fillId="0" borderId="237" xfId="0" applyFont="1" applyBorder="1" applyAlignment="1" applyProtection="1">
      <alignment horizontal="center" vertical="center"/>
      <protection locked="0"/>
    </xf>
    <xf numFmtId="0" fontId="20" fillId="0" borderId="238" xfId="0" applyFont="1" applyBorder="1" applyAlignment="1" applyProtection="1">
      <alignment horizontal="center" vertical="center"/>
      <protection locked="0"/>
    </xf>
    <xf numFmtId="0" fontId="24" fillId="0" borderId="257" xfId="0" applyFont="1" applyBorder="1" applyAlignment="1" applyProtection="1">
      <alignment horizontal="center" vertical="center"/>
      <protection locked="0"/>
    </xf>
    <xf numFmtId="0" fontId="24" fillId="0" borderId="238" xfId="0" applyFont="1" applyBorder="1" applyAlignment="1" applyProtection="1">
      <alignment horizontal="center" vertical="center"/>
      <protection locked="0"/>
    </xf>
    <xf numFmtId="0" fontId="24" fillId="0" borderId="133" xfId="0" applyFont="1" applyBorder="1" applyAlignment="1" applyProtection="1">
      <alignment horizontal="center" vertical="center"/>
      <protection locked="0"/>
    </xf>
    <xf numFmtId="0" fontId="24" fillId="0" borderId="134" xfId="0" applyFont="1" applyBorder="1" applyAlignment="1" applyProtection="1">
      <alignment horizontal="center" vertical="center"/>
      <protection locked="0"/>
    </xf>
    <xf numFmtId="49" fontId="20" fillId="0" borderId="127" xfId="0" applyNumberFormat="1" applyFont="1" applyBorder="1" applyAlignment="1">
      <alignment horizontal="left" vertical="center"/>
    </xf>
    <xf numFmtId="0" fontId="21" fillId="0" borderId="128" xfId="0" applyFont="1" applyBorder="1" applyAlignment="1">
      <alignment vertical="center"/>
    </xf>
    <xf numFmtId="0" fontId="20" fillId="0" borderId="196" xfId="0" applyFont="1" applyBorder="1" applyAlignment="1" applyProtection="1">
      <alignment horizontal="center" vertical="center"/>
      <protection locked="0"/>
    </xf>
    <xf numFmtId="0" fontId="20" fillId="0" borderId="129" xfId="0" applyFont="1" applyBorder="1" applyAlignment="1" applyProtection="1">
      <alignment horizontal="center" vertical="center"/>
      <protection locked="0"/>
    </xf>
    <xf numFmtId="0" fontId="20" fillId="0" borderId="179" xfId="0" applyFont="1" applyBorder="1" applyAlignment="1" applyProtection="1">
      <alignment horizontal="center" vertical="center"/>
      <protection locked="0"/>
    </xf>
    <xf numFmtId="0" fontId="30" fillId="0" borderId="3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0" fillId="0" borderId="117" xfId="0" applyFont="1" applyBorder="1" applyAlignment="1">
      <alignment horizontal="center" vertical="center"/>
    </xf>
    <xf numFmtId="0" fontId="58" fillId="0" borderId="118" xfId="0" applyFont="1" applyBorder="1" applyAlignment="1">
      <alignment vertical="center"/>
    </xf>
    <xf numFmtId="0" fontId="30" fillId="0" borderId="116" xfId="0" applyFont="1" applyBorder="1" applyAlignment="1">
      <alignment horizontal="center" vertical="center"/>
    </xf>
    <xf numFmtId="0" fontId="58" fillId="0" borderId="117" xfId="0" applyFont="1" applyBorder="1" applyAlignment="1">
      <alignment vertical="center"/>
    </xf>
    <xf numFmtId="0" fontId="30" fillId="0" borderId="139" xfId="0" applyFont="1" applyBorder="1" applyAlignment="1">
      <alignment horizontal="center" vertical="center"/>
    </xf>
    <xf numFmtId="0" fontId="58" fillId="0" borderId="123" xfId="0" applyFont="1" applyBorder="1" applyAlignment="1">
      <alignment vertical="center"/>
    </xf>
    <xf numFmtId="0" fontId="30" fillId="0" borderId="122" xfId="0" applyFont="1" applyBorder="1" applyAlignment="1">
      <alignment horizontal="center" vertical="center"/>
    </xf>
    <xf numFmtId="0" fontId="58" fillId="0" borderId="139" xfId="0" applyFont="1" applyBorder="1" applyAlignment="1">
      <alignment vertical="center"/>
    </xf>
    <xf numFmtId="0" fontId="24" fillId="0" borderId="261" xfId="0" applyFont="1" applyBorder="1" applyAlignment="1">
      <alignment horizontal="center" vertical="center"/>
    </xf>
    <xf numFmtId="0" fontId="24" fillId="0" borderId="138" xfId="0" applyFont="1" applyBorder="1" applyAlignment="1">
      <alignment horizontal="center" vertical="center"/>
    </xf>
    <xf numFmtId="0" fontId="27" fillId="0" borderId="119" xfId="0" applyFont="1" applyBorder="1" applyAlignment="1">
      <alignment horizontal="left"/>
    </xf>
    <xf numFmtId="0" fontId="24" fillId="0" borderId="3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0" fillId="0" borderId="116" xfId="0" applyFont="1" applyBorder="1" applyAlignment="1">
      <alignment horizontal="left" vertical="top"/>
    </xf>
    <xf numFmtId="0" fontId="21" fillId="0" borderId="124" xfId="0" applyFont="1" applyBorder="1"/>
    <xf numFmtId="0" fontId="21" fillId="0" borderId="125" xfId="0" applyFont="1" applyBorder="1"/>
    <xf numFmtId="0" fontId="19" fillId="0" borderId="140" xfId="0" applyFont="1" applyBorder="1" applyAlignment="1">
      <alignment horizontal="left" vertical="top" wrapText="1"/>
    </xf>
    <xf numFmtId="0" fontId="21" fillId="0" borderId="141" xfId="0" applyFont="1" applyBorder="1"/>
    <xf numFmtId="0" fontId="21" fillId="0" borderId="126" xfId="0" applyFont="1" applyBorder="1"/>
    <xf numFmtId="49" fontId="24" fillId="0" borderId="11" xfId="0" applyNumberFormat="1" applyFont="1" applyBorder="1" applyAlignment="1">
      <alignment horizontal="left" vertical="center"/>
    </xf>
    <xf numFmtId="0" fontId="21" fillId="0" borderId="44" xfId="0" applyFont="1" applyBorder="1" applyAlignment="1">
      <alignment vertical="center"/>
    </xf>
    <xf numFmtId="0" fontId="24" fillId="0" borderId="196" xfId="0" applyFont="1" applyBorder="1" applyAlignment="1" applyProtection="1">
      <alignment horizontal="center" vertical="center"/>
      <protection locked="0"/>
    </xf>
    <xf numFmtId="0" fontId="24" fillId="0" borderId="129" xfId="0" applyFont="1" applyBorder="1" applyAlignment="1" applyProtection="1">
      <alignment horizontal="center" vertical="center"/>
      <protection locked="0"/>
    </xf>
    <xf numFmtId="0" fontId="62" fillId="0" borderId="253" xfId="0" applyFont="1" applyBorder="1" applyAlignment="1" applyProtection="1">
      <alignment horizontal="center" vertical="center"/>
      <protection locked="0"/>
    </xf>
    <xf numFmtId="0" fontId="62" fillId="0" borderId="254" xfId="0" applyFont="1" applyBorder="1" applyAlignment="1" applyProtection="1">
      <alignment horizontal="center" vertical="center"/>
      <protection locked="0"/>
    </xf>
    <xf numFmtId="0" fontId="20" fillId="0" borderId="124" xfId="0" applyFont="1" applyBorder="1" applyAlignment="1">
      <alignment horizontal="left" vertical="top" wrapText="1"/>
    </xf>
    <xf numFmtId="0" fontId="21" fillId="0" borderId="148" xfId="0" applyFont="1" applyBorder="1"/>
    <xf numFmtId="0" fontId="20" fillId="0" borderId="127" xfId="0" applyFont="1" applyBorder="1" applyAlignment="1">
      <alignment horizontal="left" vertical="center"/>
    </xf>
    <xf numFmtId="0" fontId="21" fillId="0" borderId="149" xfId="0" applyFont="1" applyBorder="1" applyAlignment="1">
      <alignment vertical="center"/>
    </xf>
    <xf numFmtId="0" fontId="24" fillId="0" borderId="249" xfId="0" applyFont="1" applyBorder="1" applyAlignment="1" applyProtection="1">
      <alignment horizontal="center" vertical="center"/>
      <protection locked="0"/>
    </xf>
    <xf numFmtId="0" fontId="24" fillId="0" borderId="145" xfId="0" applyFont="1" applyBorder="1" applyAlignment="1" applyProtection="1">
      <alignment horizontal="center" vertical="center"/>
      <protection locked="0"/>
    </xf>
    <xf numFmtId="0" fontId="20" fillId="0" borderId="128" xfId="0" applyFont="1" applyBorder="1" applyAlignment="1">
      <alignment horizontal="center" vertical="center"/>
    </xf>
    <xf numFmtId="0" fontId="20" fillId="0" borderId="149" xfId="0" applyFont="1" applyBorder="1" applyAlignment="1">
      <alignment horizontal="center" vertical="center"/>
    </xf>
    <xf numFmtId="0" fontId="20" fillId="0" borderId="249" xfId="0" applyFont="1" applyBorder="1" applyAlignment="1">
      <alignment horizontal="center" vertical="center"/>
    </xf>
    <xf numFmtId="0" fontId="20" fillId="0" borderId="145" xfId="0" applyFont="1" applyBorder="1" applyAlignment="1">
      <alignment horizontal="center" vertical="center"/>
    </xf>
    <xf numFmtId="0" fontId="62" fillId="0" borderId="249" xfId="0" applyFont="1" applyBorder="1" applyAlignment="1" applyProtection="1">
      <alignment horizontal="center" vertical="center"/>
      <protection locked="0"/>
    </xf>
    <xf numFmtId="0" fontId="62" fillId="0" borderId="145" xfId="0" applyFont="1" applyBorder="1" applyAlignment="1" applyProtection="1">
      <alignment horizontal="center" vertical="center"/>
      <protection locked="0"/>
    </xf>
    <xf numFmtId="0" fontId="20" fillId="0" borderId="132" xfId="0" applyFont="1" applyBorder="1" applyAlignment="1">
      <alignment horizontal="left" wrapText="1"/>
    </xf>
    <xf numFmtId="0" fontId="21" fillId="0" borderId="142" xfId="0" applyFont="1" applyBorder="1"/>
    <xf numFmtId="0" fontId="19" fillId="0" borderId="143" xfId="0" applyFont="1" applyBorder="1" applyAlignment="1">
      <alignment horizontal="left" vertical="top" wrapText="1"/>
    </xf>
    <xf numFmtId="0" fontId="21" fillId="0" borderId="133" xfId="0" applyFont="1" applyBorder="1"/>
    <xf numFmtId="0" fontId="21" fillId="0" borderId="134" xfId="0" applyFont="1" applyBorder="1"/>
    <xf numFmtId="0" fontId="20" fillId="0" borderId="124" xfId="0" applyFont="1" applyBorder="1" applyAlignment="1">
      <alignment horizontal="left" vertical="center"/>
    </xf>
    <xf numFmtId="0" fontId="21" fillId="0" borderId="125" xfId="0" applyFont="1" applyBorder="1" applyAlignment="1">
      <alignment vertical="center"/>
    </xf>
    <xf numFmtId="0" fontId="21" fillId="0" borderId="126" xfId="0" applyFont="1" applyBorder="1" applyAlignment="1">
      <alignment vertical="center"/>
    </xf>
    <xf numFmtId="0" fontId="24" fillId="0" borderId="253" xfId="0" applyFont="1" applyBorder="1" applyAlignment="1" applyProtection="1">
      <alignment horizontal="center" vertical="center"/>
      <protection locked="0"/>
    </xf>
    <xf numFmtId="0" fontId="24" fillId="0" borderId="254" xfId="0" applyFont="1" applyBorder="1" applyAlignment="1" applyProtection="1">
      <alignment horizontal="center" vertical="center"/>
      <protection locked="0"/>
    </xf>
    <xf numFmtId="0" fontId="24" fillId="0" borderId="179" xfId="0" applyFont="1" applyBorder="1" applyAlignment="1">
      <alignment horizontal="center" vertical="center"/>
    </xf>
    <xf numFmtId="0" fontId="24" fillId="0" borderId="197" xfId="0" applyFont="1" applyBorder="1" applyAlignment="1">
      <alignment horizontal="center" vertical="center"/>
    </xf>
    <xf numFmtId="0" fontId="19" fillId="0" borderId="150" xfId="0" applyFont="1" applyBorder="1" applyAlignment="1">
      <alignment horizontal="left"/>
    </xf>
    <xf numFmtId="0" fontId="21" fillId="0" borderId="128" xfId="0" applyFont="1" applyBorder="1"/>
    <xf numFmtId="0" fontId="21" fillId="0" borderId="149" xfId="0" applyFont="1" applyBorder="1"/>
    <xf numFmtId="0" fontId="20" fillId="0" borderId="249" xfId="0" applyFont="1" applyBorder="1" applyAlignment="1" applyProtection="1">
      <alignment horizontal="center" vertical="center"/>
      <protection locked="0"/>
    </xf>
    <xf numFmtId="0" fontId="20" fillId="0" borderId="145" xfId="0" applyFont="1" applyBorder="1" applyAlignment="1" applyProtection="1">
      <alignment horizontal="center" vertical="center"/>
      <protection locked="0"/>
    </xf>
    <xf numFmtId="14" fontId="19" fillId="0" borderId="150" xfId="0" applyNumberFormat="1" applyFont="1" applyBorder="1" applyAlignment="1">
      <alignment horizontal="left"/>
    </xf>
    <xf numFmtId="14" fontId="21" fillId="0" borderId="128" xfId="0" applyNumberFormat="1" applyFont="1" applyBorder="1"/>
    <xf numFmtId="14" fontId="21" fillId="0" borderId="149" xfId="0" applyNumberFormat="1" applyFont="1" applyBorder="1"/>
    <xf numFmtId="0" fontId="27" fillId="0" borderId="139" xfId="0" applyFont="1" applyBorder="1" applyAlignment="1">
      <alignment horizontal="left"/>
    </xf>
    <xf numFmtId="0" fontId="21" fillId="0" borderId="139" xfId="0" applyFont="1" applyBorder="1"/>
    <xf numFmtId="0" fontId="20" fillId="0" borderId="152" xfId="0" applyFont="1" applyBorder="1" applyAlignment="1">
      <alignment horizontal="left"/>
    </xf>
    <xf numFmtId="0" fontId="21" fillId="0" borderId="153" xfId="0" applyFont="1" applyBorder="1"/>
    <xf numFmtId="0" fontId="21" fillId="0" borderId="154" xfId="0" applyFont="1" applyBorder="1"/>
    <xf numFmtId="0" fontId="20" fillId="0" borderId="161" xfId="0" applyFont="1" applyBorder="1" applyAlignment="1">
      <alignment horizontal="left"/>
    </xf>
    <xf numFmtId="0" fontId="21" fillId="0" borderId="69" xfId="0" applyFont="1" applyBorder="1"/>
    <xf numFmtId="0" fontId="19" fillId="0" borderId="162" xfId="0" applyFont="1" applyBorder="1" applyAlignment="1">
      <alignment horizontal="left"/>
    </xf>
    <xf numFmtId="0" fontId="21" fillId="0" borderId="163" xfId="0" applyFont="1" applyBorder="1"/>
    <xf numFmtId="0" fontId="20" fillId="0" borderId="157" xfId="0" applyFont="1" applyBorder="1" applyAlignment="1">
      <alignment horizontal="left"/>
    </xf>
    <xf numFmtId="0" fontId="21" fillId="0" borderId="158" xfId="0" applyFont="1" applyBorder="1"/>
    <xf numFmtId="0" fontId="19" fillId="0" borderId="159" xfId="0" applyFont="1" applyBorder="1" applyAlignment="1">
      <alignment horizontal="left"/>
    </xf>
    <xf numFmtId="0" fontId="21" fillId="0" borderId="160" xfId="0" applyFont="1" applyBorder="1"/>
    <xf numFmtId="0" fontId="20" fillId="0" borderId="125" xfId="0" applyFont="1" applyBorder="1" applyAlignment="1">
      <alignment horizontal="center" vertical="center"/>
    </xf>
    <xf numFmtId="0" fontId="20" fillId="0" borderId="126" xfId="0" applyFont="1" applyBorder="1" applyAlignment="1">
      <alignment horizontal="center" vertical="center"/>
    </xf>
    <xf numFmtId="0" fontId="0" fillId="0" borderId="249" xfId="0" applyBorder="1" applyAlignment="1" applyProtection="1">
      <alignment horizontal="center"/>
      <protection locked="0"/>
    </xf>
    <xf numFmtId="0" fontId="0" fillId="0" borderId="145" xfId="0" applyBorder="1" applyAlignment="1" applyProtection="1">
      <alignment horizontal="center"/>
      <protection locked="0"/>
    </xf>
    <xf numFmtId="0" fontId="20" fillId="0" borderId="164" xfId="0" applyFont="1" applyBorder="1" applyAlignment="1">
      <alignment horizontal="left" vertical="top"/>
    </xf>
    <xf numFmtId="0" fontId="21" fillId="0" borderId="67" xfId="0" applyFont="1" applyBorder="1"/>
    <xf numFmtId="0" fontId="21" fillId="0" borderId="147" xfId="0" applyFont="1" applyBorder="1"/>
    <xf numFmtId="0" fontId="21" fillId="0" borderId="81" xfId="0" applyFont="1" applyBorder="1"/>
    <xf numFmtId="0" fontId="19" fillId="0" borderId="165" xfId="0" applyFont="1" applyBorder="1" applyAlignment="1">
      <alignment horizontal="left" vertical="top" wrapText="1"/>
    </xf>
    <xf numFmtId="0" fontId="21" fillId="0" borderId="166" xfId="0" applyFont="1" applyBorder="1"/>
    <xf numFmtId="0" fontId="21" fillId="0" borderId="167" xfId="0" applyFont="1" applyBorder="1"/>
    <xf numFmtId="0" fontId="21" fillId="0" borderId="168" xfId="0" applyFont="1" applyBorder="1"/>
    <xf numFmtId="0" fontId="24" fillId="0" borderId="199" xfId="0" applyFont="1" applyBorder="1" applyAlignment="1" applyProtection="1">
      <alignment horizontal="center" vertical="center"/>
      <protection locked="0"/>
    </xf>
    <xf numFmtId="0" fontId="24" fillId="0" borderId="256" xfId="0" applyFont="1" applyBorder="1" applyAlignment="1" applyProtection="1">
      <alignment horizontal="center" vertical="center"/>
      <protection locked="0"/>
    </xf>
    <xf numFmtId="0" fontId="20" fillId="0" borderId="199" xfId="0" applyFont="1" applyBorder="1" applyAlignment="1" applyProtection="1">
      <alignment horizontal="center" vertical="center"/>
      <protection locked="0"/>
    </xf>
    <xf numFmtId="0" fontId="20" fillId="0" borderId="256" xfId="0" applyFont="1" applyBorder="1" applyAlignment="1" applyProtection="1">
      <alignment horizontal="center" vertical="center"/>
      <protection locked="0"/>
    </xf>
    <xf numFmtId="0" fontId="20" fillId="0" borderId="170" xfId="0" applyFont="1" applyBorder="1" applyAlignment="1">
      <alignment horizontal="left"/>
    </xf>
    <xf numFmtId="0" fontId="21" fillId="0" borderId="171" xfId="0" applyFont="1" applyBorder="1"/>
    <xf numFmtId="0" fontId="19" fillId="0" borderId="172" xfId="0" applyFont="1" applyBorder="1" applyAlignment="1">
      <alignment horizontal="left" vertical="top"/>
    </xf>
    <xf numFmtId="0" fontId="21" fillId="0" borderId="173" xfId="0" applyFont="1" applyBorder="1"/>
    <xf numFmtId="0" fontId="24" fillId="0" borderId="122" xfId="0" applyFont="1" applyBorder="1" applyAlignment="1">
      <alignment horizontal="left" vertical="center"/>
    </xf>
    <xf numFmtId="0" fontId="21" fillId="0" borderId="139" xfId="0" applyFont="1" applyBorder="1" applyAlignment="1">
      <alignment vertical="center"/>
    </xf>
    <xf numFmtId="0" fontId="21" fillId="0" borderId="123" xfId="0" applyFont="1" applyBorder="1" applyAlignment="1">
      <alignment vertical="center"/>
    </xf>
    <xf numFmtId="0" fontId="24" fillId="0" borderId="265" xfId="0" applyFont="1" applyBorder="1" applyAlignment="1">
      <alignment horizontal="center" vertical="center"/>
    </xf>
    <xf numFmtId="0" fontId="24" fillId="0" borderId="174" xfId="0" applyFont="1" applyBorder="1" applyAlignment="1">
      <alignment horizontal="center" vertical="center"/>
    </xf>
    <xf numFmtId="14" fontId="19" fillId="0" borderId="162" xfId="0" applyNumberFormat="1" applyFont="1" applyBorder="1" applyAlignment="1">
      <alignment horizontal="left" vertical="top"/>
    </xf>
    <xf numFmtId="0" fontId="20" fillId="0" borderId="169" xfId="0" applyFont="1" applyBorder="1" applyAlignment="1">
      <alignment horizontal="left" vertical="center"/>
    </xf>
    <xf numFmtId="0" fontId="21" fillId="0" borderId="153" xfId="0" applyFont="1" applyBorder="1" applyAlignment="1">
      <alignment vertical="center"/>
    </xf>
    <xf numFmtId="0" fontId="21" fillId="0" borderId="154" xfId="0" applyFont="1" applyBorder="1" applyAlignment="1">
      <alignment vertical="center"/>
    </xf>
    <xf numFmtId="14" fontId="19" fillId="0" borderId="140" xfId="0" applyNumberFormat="1" applyFont="1" applyBorder="1" applyAlignment="1">
      <alignment horizontal="left" vertical="top" wrapText="1"/>
    </xf>
    <xf numFmtId="0" fontId="20" fillId="0" borderId="178" xfId="0" applyFont="1" applyBorder="1" applyAlignment="1">
      <alignment horizontal="left" vertical="center"/>
    </xf>
    <xf numFmtId="0" fontId="21" fillId="0" borderId="179" xfId="0" applyFont="1" applyBorder="1" applyAlignment="1">
      <alignment vertical="center"/>
    </xf>
    <xf numFmtId="0" fontId="21" fillId="0" borderId="180" xfId="0" applyFont="1" applyBorder="1" applyAlignment="1">
      <alignment vertical="center"/>
    </xf>
    <xf numFmtId="0" fontId="24" fillId="0" borderId="195" xfId="0" applyFont="1" applyBorder="1" applyAlignment="1" applyProtection="1">
      <alignment horizontal="center" vertical="center"/>
      <protection locked="0"/>
    </xf>
    <xf numFmtId="0" fontId="24" fillId="0" borderId="179" xfId="0" applyFont="1" applyBorder="1" applyAlignment="1" applyProtection="1">
      <alignment horizontal="center" vertical="center"/>
      <protection locked="0"/>
    </xf>
    <xf numFmtId="0" fontId="24" fillId="0" borderId="180" xfId="0" applyFont="1" applyBorder="1" applyAlignment="1" applyProtection="1">
      <alignment horizontal="center" vertical="center"/>
      <protection locked="0"/>
    </xf>
    <xf numFmtId="0" fontId="20" fillId="0" borderId="180" xfId="0" applyFont="1" applyBorder="1" applyAlignment="1" applyProtection="1">
      <alignment horizontal="center" vertical="center"/>
      <protection locked="0"/>
    </xf>
    <xf numFmtId="0" fontId="20" fillId="0" borderId="248" xfId="0" applyFont="1" applyBorder="1" applyAlignment="1" applyProtection="1">
      <alignment horizontal="center" vertical="center"/>
      <protection locked="0"/>
    </xf>
    <xf numFmtId="0" fontId="24" fillId="0" borderId="175" xfId="0" applyFont="1" applyBorder="1" applyAlignment="1">
      <alignment horizontal="center" vertical="center"/>
    </xf>
    <xf numFmtId="0" fontId="21" fillId="0" borderId="176" xfId="0" applyFont="1" applyBorder="1" applyAlignment="1">
      <alignment horizontal="center" vertical="center"/>
    </xf>
    <xf numFmtId="0" fontId="21" fillId="0" borderId="177" xfId="0" applyFont="1" applyBorder="1" applyAlignment="1">
      <alignment horizontal="center" vertical="center"/>
    </xf>
    <xf numFmtId="0" fontId="26" fillId="0" borderId="139" xfId="0" applyFont="1" applyBorder="1" applyAlignment="1">
      <alignment horizontal="center" vertical="center"/>
    </xf>
    <xf numFmtId="0" fontId="26" fillId="0" borderId="122" xfId="0" applyFont="1" applyBorder="1" applyAlignment="1">
      <alignment horizontal="center" vertical="center"/>
    </xf>
    <xf numFmtId="0" fontId="50" fillId="0" borderId="139" xfId="0" applyFont="1" applyBorder="1" applyAlignment="1">
      <alignment vertical="center"/>
    </xf>
    <xf numFmtId="0" fontId="26" fillId="0" borderId="175" xfId="0" applyFont="1" applyBorder="1" applyAlignment="1">
      <alignment horizontal="center" vertical="center"/>
    </xf>
    <xf numFmtId="0" fontId="26" fillId="0" borderId="176" xfId="0" applyFont="1" applyBorder="1" applyAlignment="1">
      <alignment horizontal="center" vertical="center"/>
    </xf>
    <xf numFmtId="0" fontId="50" fillId="0" borderId="177" xfId="0" applyFont="1" applyBorder="1" applyAlignment="1">
      <alignment vertical="center"/>
    </xf>
    <xf numFmtId="0" fontId="24" fillId="0" borderId="263" xfId="0" applyFont="1" applyBorder="1" applyAlignment="1" applyProtection="1">
      <alignment horizontal="center" vertical="center"/>
      <protection locked="0"/>
    </xf>
    <xf numFmtId="0" fontId="24" fillId="0" borderId="264" xfId="0" applyFont="1" applyBorder="1" applyAlignment="1" applyProtection="1">
      <alignment horizontal="center" vertical="center"/>
      <protection locked="0"/>
    </xf>
    <xf numFmtId="0" fontId="20" fillId="0" borderId="181" xfId="0" applyFont="1" applyBorder="1" applyAlignment="1">
      <alignment horizontal="left" vertical="center"/>
    </xf>
    <xf numFmtId="0" fontId="21" fillId="0" borderId="182" xfId="0" applyFont="1" applyBorder="1" applyAlignment="1">
      <alignment vertical="center"/>
    </xf>
    <xf numFmtId="0" fontId="24" fillId="0" borderId="150" xfId="0" applyFont="1" applyBorder="1" applyAlignment="1" applyProtection="1">
      <alignment horizontal="center" vertical="center"/>
      <protection locked="0"/>
    </xf>
    <xf numFmtId="0" fontId="24" fillId="0" borderId="128" xfId="0" applyFont="1" applyBorder="1" applyAlignment="1" applyProtection="1">
      <alignment horizontal="center" vertical="center"/>
      <protection locked="0"/>
    </xf>
    <xf numFmtId="0" fontId="20" fillId="0" borderId="128" xfId="0" applyFont="1" applyBorder="1" applyAlignment="1" applyProtection="1">
      <alignment horizontal="center" vertical="center"/>
      <protection locked="0"/>
    </xf>
    <xf numFmtId="0" fontId="20" fillId="0" borderId="182" xfId="0" applyFont="1" applyBorder="1" applyAlignment="1" applyProtection="1">
      <alignment horizontal="center" vertical="center"/>
      <protection locked="0"/>
    </xf>
    <xf numFmtId="0" fontId="20" fillId="0" borderId="183" xfId="0" applyFont="1" applyBorder="1" applyAlignment="1" applyProtection="1">
      <alignment horizontal="center" vertical="center"/>
      <protection locked="0"/>
    </xf>
    <xf numFmtId="0" fontId="20" fillId="0" borderId="104" xfId="0" applyFont="1" applyBorder="1" applyAlignment="1" applyProtection="1">
      <alignment horizontal="center" vertical="center"/>
      <protection locked="0"/>
    </xf>
    <xf numFmtId="0" fontId="20" fillId="0" borderId="27" xfId="0" applyFont="1" applyBorder="1" applyAlignment="1" applyProtection="1">
      <alignment horizontal="center" vertical="center"/>
      <protection locked="0"/>
    </xf>
    <xf numFmtId="0" fontId="20" fillId="0" borderId="132" xfId="0" applyFont="1" applyBorder="1" applyAlignment="1">
      <alignment horizontal="left" vertical="top" wrapText="1"/>
    </xf>
    <xf numFmtId="0" fontId="21" fillId="0" borderId="190" xfId="0" applyFont="1" applyBorder="1"/>
    <xf numFmtId="0" fontId="20" fillId="0" borderId="187" xfId="0" applyFont="1" applyBorder="1" applyAlignment="1">
      <alignment horizontal="left" vertical="center"/>
    </xf>
    <xf numFmtId="0" fontId="21" fillId="0" borderId="188" xfId="0" applyFont="1" applyBorder="1" applyAlignment="1">
      <alignment vertical="center"/>
    </xf>
    <xf numFmtId="0" fontId="20" fillId="0" borderId="243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90" xfId="0" applyFont="1" applyBorder="1" applyAlignment="1">
      <alignment horizontal="center" vertical="center"/>
    </xf>
    <xf numFmtId="0" fontId="20" fillId="0" borderId="247" xfId="0" applyFont="1" applyBorder="1" applyAlignment="1">
      <alignment horizontal="center" vertical="center"/>
    </xf>
    <xf numFmtId="0" fontId="20" fillId="0" borderId="250" xfId="0" applyFont="1" applyBorder="1" applyAlignment="1">
      <alignment horizontal="center" vertical="center"/>
    </xf>
    <xf numFmtId="0" fontId="20" fillId="0" borderId="251" xfId="0" applyFont="1" applyBorder="1" applyAlignment="1">
      <alignment horizontal="center" vertical="center"/>
    </xf>
    <xf numFmtId="0" fontId="20" fillId="0" borderId="150" xfId="0" applyFont="1" applyBorder="1" applyAlignment="1" applyProtection="1">
      <alignment horizontal="center" vertical="center"/>
      <protection locked="0"/>
    </xf>
    <xf numFmtId="0" fontId="20" fillId="0" borderId="181" xfId="0" applyFont="1" applyBorder="1" applyAlignment="1">
      <alignment horizontal="left" vertical="center" wrapText="1"/>
    </xf>
    <xf numFmtId="0" fontId="21" fillId="0" borderId="128" xfId="0" applyFont="1" applyBorder="1" applyAlignment="1">
      <alignment vertical="center" wrapText="1"/>
    </xf>
    <xf numFmtId="0" fontId="21" fillId="0" borderId="182" xfId="0" applyFont="1" applyBorder="1" applyAlignment="1">
      <alignment vertical="center" wrapText="1"/>
    </xf>
    <xf numFmtId="0" fontId="20" fillId="0" borderId="150" xfId="0" applyFont="1" applyBorder="1" applyAlignment="1">
      <alignment horizontal="center" vertical="center"/>
    </xf>
    <xf numFmtId="0" fontId="20" fillId="0" borderId="182" xfId="0" applyFont="1" applyBorder="1" applyAlignment="1">
      <alignment horizontal="center" vertical="center"/>
    </xf>
    <xf numFmtId="0" fontId="24" fillId="0" borderId="0" xfId="0" applyFont="1" applyAlignment="1" applyProtection="1">
      <alignment horizontal="center" vertical="center"/>
      <protection locked="0"/>
    </xf>
    <xf numFmtId="0" fontId="24" fillId="0" borderId="121" xfId="0" applyFont="1" applyBorder="1" applyAlignment="1" applyProtection="1">
      <alignment horizontal="center" vertical="center"/>
      <protection locked="0"/>
    </xf>
    <xf numFmtId="0" fontId="20" fillId="0" borderId="132" xfId="0" applyFont="1" applyBorder="1" applyAlignment="1">
      <alignment horizontal="left" vertical="top"/>
    </xf>
    <xf numFmtId="0" fontId="24" fillId="0" borderId="183" xfId="0" applyFont="1" applyBorder="1" applyAlignment="1" applyProtection="1">
      <alignment horizontal="center" vertical="center"/>
      <protection locked="0"/>
    </xf>
    <xf numFmtId="0" fontId="20" fillId="0" borderId="38" xfId="0" applyFont="1" applyBorder="1" applyAlignment="1">
      <alignment horizontal="center" vertical="center"/>
    </xf>
    <xf numFmtId="0" fontId="24" fillId="0" borderId="11" xfId="0" applyFont="1" applyBorder="1" applyAlignment="1">
      <alignment horizontal="left" vertical="center"/>
    </xf>
    <xf numFmtId="0" fontId="21" fillId="0" borderId="12" xfId="0" applyFont="1" applyBorder="1" applyAlignment="1">
      <alignment vertical="center"/>
    </xf>
    <xf numFmtId="0" fontId="24" fillId="0" borderId="44" xfId="0" applyFont="1" applyBorder="1" applyAlignment="1">
      <alignment horizontal="center" vertical="center"/>
    </xf>
    <xf numFmtId="0" fontId="24" fillId="0" borderId="136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20" fillId="0" borderId="149" xfId="0" applyFont="1" applyBorder="1" applyAlignment="1" applyProtection="1">
      <alignment horizontal="center" vertical="center"/>
      <protection locked="0"/>
    </xf>
    <xf numFmtId="0" fontId="19" fillId="0" borderId="116" xfId="0" applyFont="1" applyBorder="1" applyAlignment="1">
      <alignment horizontal="left" vertical="center" wrapText="1"/>
    </xf>
    <xf numFmtId="0" fontId="21" fillId="0" borderId="117" xfId="0" applyFont="1" applyBorder="1" applyAlignment="1">
      <alignment vertical="center"/>
    </xf>
    <xf numFmtId="0" fontId="21" fillId="0" borderId="124" xfId="0" applyFont="1" applyBorder="1" applyAlignment="1">
      <alignment vertical="center"/>
    </xf>
    <xf numFmtId="0" fontId="25" fillId="0" borderId="140" xfId="0" applyFont="1" applyBorder="1" applyAlignment="1">
      <alignment horizontal="center" vertical="center" wrapText="1"/>
    </xf>
    <xf numFmtId="0" fontId="20" fillId="0" borderId="157" xfId="0" applyFont="1" applyBorder="1" applyAlignment="1">
      <alignment horizontal="left" vertical="center"/>
    </xf>
    <xf numFmtId="0" fontId="21" fillId="0" borderId="158" xfId="0" applyFont="1" applyBorder="1" applyAlignment="1">
      <alignment vertical="center"/>
    </xf>
    <xf numFmtId="0" fontId="21" fillId="0" borderId="160" xfId="0" applyFont="1" applyBorder="1" applyAlignment="1">
      <alignment vertical="center"/>
    </xf>
    <xf numFmtId="0" fontId="20" fillId="0" borderId="195" xfId="0" applyFont="1" applyBorder="1" applyAlignment="1">
      <alignment horizontal="center" vertical="center"/>
    </xf>
    <xf numFmtId="0" fontId="20" fillId="0" borderId="197" xfId="0" applyFont="1" applyBorder="1" applyAlignment="1">
      <alignment horizontal="center" vertical="center"/>
    </xf>
    <xf numFmtId="0" fontId="20" fillId="0" borderId="241" xfId="0" applyFont="1" applyBorder="1" applyAlignment="1">
      <alignment horizontal="center" vertical="center"/>
    </xf>
    <xf numFmtId="0" fontId="20" fillId="0" borderId="179" xfId="0" applyFont="1" applyBorder="1" applyAlignment="1">
      <alignment horizontal="center" vertical="center"/>
    </xf>
    <xf numFmtId="0" fontId="24" fillId="0" borderId="119" xfId="0" applyFont="1" applyBorder="1" applyAlignment="1">
      <alignment horizontal="left"/>
    </xf>
    <xf numFmtId="0" fontId="24" fillId="0" borderId="122" xfId="0" applyFont="1" applyBorder="1" applyAlignment="1">
      <alignment horizontal="center" vertical="center"/>
    </xf>
    <xf numFmtId="0" fontId="21" fillId="0" borderId="139" xfId="0" applyFont="1" applyBorder="1" applyAlignment="1">
      <alignment horizontal="center" vertical="center"/>
    </xf>
    <xf numFmtId="0" fontId="21" fillId="0" borderId="123" xfId="0" applyFont="1" applyBorder="1" applyAlignment="1">
      <alignment horizontal="center" vertical="center"/>
    </xf>
    <xf numFmtId="0" fontId="26" fillId="0" borderId="116" xfId="0" applyFont="1" applyBorder="1" applyAlignment="1">
      <alignment horizontal="center" vertical="center"/>
    </xf>
    <xf numFmtId="0" fontId="24" fillId="0" borderId="197" xfId="0" applyFont="1" applyBorder="1" applyAlignment="1" applyProtection="1">
      <alignment horizontal="center" vertical="center"/>
      <protection locked="0"/>
    </xf>
    <xf numFmtId="0" fontId="20" fillId="0" borderId="161" xfId="0" applyFont="1" applyBorder="1" applyAlignment="1">
      <alignment horizontal="left" vertical="center"/>
    </xf>
    <xf numFmtId="0" fontId="21" fillId="0" borderId="69" xfId="0" applyFont="1" applyBorder="1" applyAlignment="1">
      <alignment vertical="center"/>
    </xf>
    <xf numFmtId="0" fontId="21" fillId="0" borderId="163" xfId="0" applyFont="1" applyBorder="1" applyAlignment="1">
      <alignment vertical="center"/>
    </xf>
    <xf numFmtId="0" fontId="20" fillId="0" borderId="240" xfId="0" applyFont="1" applyBorder="1" applyAlignment="1">
      <alignment horizontal="center" vertical="center"/>
    </xf>
    <xf numFmtId="0" fontId="24" fillId="0" borderId="149" xfId="0" applyFont="1" applyBorder="1" applyAlignment="1" applyProtection="1">
      <alignment horizontal="center" vertical="center"/>
      <protection locked="0"/>
    </xf>
    <xf numFmtId="0" fontId="21" fillId="0" borderId="70" xfId="0" applyFont="1" applyBorder="1" applyAlignment="1">
      <alignment vertical="center"/>
    </xf>
    <xf numFmtId="0" fontId="20" fillId="0" borderId="234" xfId="0" applyFont="1" applyBorder="1" applyAlignment="1">
      <alignment horizontal="center" vertical="center"/>
    </xf>
    <xf numFmtId="0" fontId="20" fillId="0" borderId="235" xfId="0" applyFont="1" applyBorder="1" applyAlignment="1">
      <alignment horizontal="center" vertical="center"/>
    </xf>
    <xf numFmtId="0" fontId="19" fillId="0" borderId="132" xfId="0" applyFont="1" applyBorder="1" applyAlignment="1">
      <alignment horizontal="left" vertical="center" wrapText="1"/>
    </xf>
    <xf numFmtId="0" fontId="25" fillId="0" borderId="143" xfId="0" applyFont="1" applyBorder="1" applyAlignment="1">
      <alignment horizontal="center" vertical="center" wrapText="1"/>
    </xf>
    <xf numFmtId="0" fontId="25" fillId="0" borderId="132" xfId="0" applyFont="1" applyBorder="1" applyAlignment="1">
      <alignment horizontal="left" vertical="center" wrapText="1"/>
    </xf>
    <xf numFmtId="0" fontId="21" fillId="0" borderId="120" xfId="0" applyFont="1" applyBorder="1" applyAlignment="1">
      <alignment vertical="center"/>
    </xf>
    <xf numFmtId="0" fontId="0" fillId="0" borderId="0" xfId="0" applyAlignment="1">
      <alignment vertical="center"/>
    </xf>
    <xf numFmtId="0" fontId="25" fillId="0" borderId="143" xfId="0" applyFont="1" applyBorder="1" applyAlignment="1">
      <alignment horizontal="center" vertical="center"/>
    </xf>
    <xf numFmtId="0" fontId="21" fillId="0" borderId="185" xfId="0" applyFont="1" applyBorder="1"/>
    <xf numFmtId="0" fontId="24" fillId="0" borderId="240" xfId="0" applyFont="1" applyBorder="1" applyAlignment="1" applyProtection="1">
      <alignment horizontal="center" vertical="center"/>
      <protection locked="0"/>
    </xf>
    <xf numFmtId="0" fontId="20" fillId="0" borderId="232" xfId="0" applyFont="1" applyBorder="1" applyAlignment="1" applyProtection="1">
      <alignment horizontal="center" vertical="center"/>
      <protection locked="0"/>
    </xf>
    <xf numFmtId="0" fontId="20" fillId="0" borderId="233" xfId="0" applyFont="1" applyBorder="1" applyAlignment="1" applyProtection="1">
      <alignment horizontal="center" vertical="center"/>
      <protection locked="0"/>
    </xf>
    <xf numFmtId="0" fontId="20" fillId="0" borderId="143" xfId="0" applyFont="1" applyBorder="1" applyAlignment="1">
      <alignment horizontal="center" vertical="center"/>
    </xf>
    <xf numFmtId="0" fontId="20" fillId="0" borderId="236" xfId="0" applyFont="1" applyBorder="1" applyAlignment="1">
      <alignment horizontal="center" vertical="center"/>
    </xf>
    <xf numFmtId="0" fontId="20" fillId="0" borderId="156" xfId="0" applyFont="1" applyBorder="1" applyAlignment="1">
      <alignment horizontal="left" vertical="center"/>
    </xf>
    <xf numFmtId="0" fontId="21" fillId="0" borderId="191" xfId="0" applyFont="1" applyBorder="1" applyAlignment="1">
      <alignment vertical="center"/>
    </xf>
    <xf numFmtId="0" fontId="21" fillId="0" borderId="192" xfId="0" applyFont="1" applyBorder="1" applyAlignment="1">
      <alignment vertical="center"/>
    </xf>
    <xf numFmtId="0" fontId="27" fillId="0" borderId="120" xfId="0" applyFont="1" applyBorder="1" applyAlignment="1">
      <alignment horizontal="left" vertical="top"/>
    </xf>
    <xf numFmtId="0" fontId="27" fillId="0" borderId="116" xfId="0" applyFont="1" applyBorder="1" applyAlignment="1">
      <alignment horizontal="center" vertical="center" wrapText="1"/>
    </xf>
    <xf numFmtId="0" fontId="27" fillId="0" borderId="117" xfId="0" applyFont="1" applyBorder="1" applyAlignment="1">
      <alignment horizontal="center" vertical="center" wrapText="1"/>
    </xf>
    <xf numFmtId="0" fontId="27" fillId="0" borderId="130" xfId="0" applyFont="1" applyBorder="1" applyAlignment="1">
      <alignment horizontal="center" vertical="center" wrapText="1"/>
    </xf>
    <xf numFmtId="0" fontId="27" fillId="0" borderId="119" xfId="0" applyFont="1" applyBorder="1" applyAlignment="1">
      <alignment horizontal="center" vertical="center" wrapText="1"/>
    </xf>
    <xf numFmtId="0" fontId="59" fillId="0" borderId="118" xfId="0" applyFont="1" applyBorder="1" applyAlignment="1">
      <alignment horizontal="center"/>
    </xf>
    <xf numFmtId="0" fontId="59" fillId="0" borderId="131" xfId="0" applyFont="1" applyBorder="1" applyAlignment="1">
      <alignment horizontal="center"/>
    </xf>
    <xf numFmtId="0" fontId="25" fillId="0" borderId="116" xfId="0" applyFont="1" applyBorder="1" applyAlignment="1">
      <alignment horizontal="center" vertical="center" wrapText="1"/>
    </xf>
    <xf numFmtId="0" fontId="20" fillId="0" borderId="141" xfId="0" applyFont="1" applyBorder="1" applyAlignment="1">
      <alignment horizontal="center" vertical="center"/>
    </xf>
    <xf numFmtId="0" fontId="20" fillId="0" borderId="141" xfId="0" applyFont="1" applyBorder="1" applyAlignment="1" applyProtection="1">
      <alignment horizontal="center" vertical="center"/>
      <protection locked="0"/>
    </xf>
    <xf numFmtId="0" fontId="32" fillId="0" borderId="116" xfId="0" applyFont="1" applyBorder="1" applyAlignment="1">
      <alignment horizontal="center"/>
    </xf>
    <xf numFmtId="0" fontId="32" fillId="0" borderId="117" xfId="0" applyFont="1" applyBorder="1" applyAlignment="1">
      <alignment horizontal="center"/>
    </xf>
    <xf numFmtId="0" fontId="32" fillId="0" borderId="118" xfId="0" applyFont="1" applyBorder="1" applyAlignment="1">
      <alignment horizontal="center"/>
    </xf>
    <xf numFmtId="0" fontId="32" fillId="0" borderId="120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32" fillId="0" borderId="121" xfId="0" applyFont="1" applyBorder="1" applyAlignment="1">
      <alignment horizontal="center"/>
    </xf>
    <xf numFmtId="0" fontId="19" fillId="0" borderId="116" xfId="0" applyFont="1" applyBorder="1" applyAlignment="1">
      <alignment horizontal="center"/>
    </xf>
    <xf numFmtId="0" fontId="19" fillId="0" borderId="117" xfId="0" applyFont="1" applyBorder="1" applyAlignment="1">
      <alignment horizontal="center"/>
    </xf>
    <xf numFmtId="0" fontId="19" fillId="0" borderId="118" xfId="0" applyFont="1" applyBorder="1" applyAlignment="1">
      <alignment horizontal="center"/>
    </xf>
    <xf numFmtId="0" fontId="19" fillId="0" borderId="12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121" xfId="0" applyFont="1" applyBorder="1" applyAlignment="1">
      <alignment horizontal="center"/>
    </xf>
    <xf numFmtId="0" fontId="32" fillId="0" borderId="130" xfId="0" applyFont="1" applyBorder="1" applyAlignment="1">
      <alignment horizontal="center"/>
    </xf>
    <xf numFmtId="0" fontId="32" fillId="0" borderId="119" xfId="0" applyFont="1" applyBorder="1" applyAlignment="1">
      <alignment horizontal="center"/>
    </xf>
    <xf numFmtId="0" fontId="24" fillId="0" borderId="152" xfId="0" applyFont="1" applyBorder="1" applyAlignment="1" applyProtection="1">
      <alignment horizontal="center" vertical="center"/>
      <protection locked="0"/>
    </xf>
    <xf numFmtId="0" fontId="24" fillId="0" borderId="154" xfId="0" applyFont="1" applyBorder="1" applyAlignment="1" applyProtection="1">
      <alignment horizontal="center" vertical="center"/>
      <protection locked="0"/>
    </xf>
    <xf numFmtId="0" fontId="20" fillId="0" borderId="134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39" xfId="0" applyFont="1" applyBorder="1" applyAlignment="1">
      <alignment horizontal="center" vertical="center"/>
    </xf>
    <xf numFmtId="0" fontId="24" fillId="0" borderId="11" xfId="0" applyFont="1" applyBorder="1" applyAlignment="1" applyProtection="1">
      <alignment horizontal="center" vertical="center"/>
      <protection locked="0"/>
    </xf>
    <xf numFmtId="0" fontId="24" fillId="0" borderId="12" xfId="0" applyFont="1" applyBorder="1" applyAlignment="1" applyProtection="1">
      <alignment horizontal="center" vertical="center"/>
      <protection locked="0"/>
    </xf>
    <xf numFmtId="0" fontId="31" fillId="0" borderId="120" xfId="0" applyFont="1" applyBorder="1" applyAlignment="1">
      <alignment horizontal="center" wrapText="1"/>
    </xf>
    <xf numFmtId="0" fontId="20" fillId="0" borderId="132" xfId="0" applyFont="1" applyBorder="1" applyAlignment="1">
      <alignment horizontal="left" vertical="center"/>
    </xf>
    <xf numFmtId="0" fontId="21" fillId="0" borderId="134" xfId="0" applyFont="1" applyBorder="1" applyAlignment="1">
      <alignment vertical="center"/>
    </xf>
    <xf numFmtId="0" fontId="20" fillId="0" borderId="237" xfId="0" applyFont="1" applyBorder="1" applyAlignment="1">
      <alignment horizontal="center" vertical="center"/>
    </xf>
    <xf numFmtId="0" fontId="20" fillId="0" borderId="238" xfId="0" applyFont="1" applyBorder="1" applyAlignment="1">
      <alignment horizontal="center" vertical="center"/>
    </xf>
    <xf numFmtId="0" fontId="20" fillId="0" borderId="152" xfId="0" applyFont="1" applyBorder="1" applyAlignment="1">
      <alignment horizontal="center" vertical="center"/>
    </xf>
    <xf numFmtId="0" fontId="20" fillId="0" borderId="153" xfId="0" applyFont="1" applyBorder="1" applyAlignment="1">
      <alignment horizontal="center" vertical="center"/>
    </xf>
    <xf numFmtId="0" fontId="20" fillId="0" borderId="154" xfId="0" applyFont="1" applyBorder="1" applyAlignment="1">
      <alignment horizontal="center" vertical="center"/>
    </xf>
    <xf numFmtId="0" fontId="24" fillId="8" borderId="179" xfId="0" applyFont="1" applyFill="1" applyBorder="1" applyAlignment="1">
      <alignment horizontal="center" vertical="center"/>
    </xf>
    <xf numFmtId="0" fontId="24" fillId="8" borderId="197" xfId="0" applyFont="1" applyFill="1" applyBorder="1" applyAlignment="1">
      <alignment horizontal="center" vertical="center"/>
    </xf>
    <xf numFmtId="0" fontId="20" fillId="8" borderId="152" xfId="0" applyFont="1" applyFill="1" applyBorder="1" applyAlignment="1">
      <alignment horizontal="left"/>
    </xf>
    <xf numFmtId="0" fontId="38" fillId="0" borderId="216" xfId="0" applyFont="1" applyBorder="1" applyAlignment="1" applyProtection="1">
      <alignment horizontal="center" vertical="center"/>
      <protection locked="0"/>
    </xf>
    <xf numFmtId="0" fontId="38" fillId="0" borderId="104" xfId="0" applyFont="1" applyBorder="1" applyAlignment="1" applyProtection="1">
      <alignment horizontal="center" vertical="center"/>
      <protection locked="0"/>
    </xf>
    <xf numFmtId="0" fontId="38" fillId="0" borderId="212" xfId="0" applyFont="1" applyBorder="1" applyAlignment="1" applyProtection="1">
      <alignment horizontal="center" vertical="center"/>
      <protection locked="0"/>
    </xf>
    <xf numFmtId="0" fontId="38" fillId="0" borderId="218" xfId="0" applyFont="1" applyBorder="1" applyAlignment="1" applyProtection="1">
      <alignment horizontal="center" vertical="center"/>
      <protection locked="0"/>
    </xf>
    <xf numFmtId="0" fontId="41" fillId="0" borderId="11" xfId="0" applyFont="1" applyBorder="1" applyAlignment="1">
      <alignment horizontal="center" vertical="center"/>
    </xf>
    <xf numFmtId="0" fontId="41" fillId="0" borderId="44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8" fillId="0" borderId="215" xfId="0" applyFont="1" applyBorder="1" applyAlignment="1" applyProtection="1">
      <alignment horizontal="left" vertical="center"/>
      <protection locked="0"/>
    </xf>
    <xf numFmtId="0" fontId="38" fillId="0" borderId="117" xfId="0" applyFont="1" applyBorder="1" applyAlignment="1" applyProtection="1">
      <alignment horizontal="left" vertical="center"/>
      <protection locked="0"/>
    </xf>
    <xf numFmtId="0" fontId="37" fillId="0" borderId="211" xfId="0" applyFont="1" applyBorder="1" applyAlignment="1" applyProtection="1">
      <alignment horizontal="left"/>
      <protection locked="0"/>
    </xf>
    <xf numFmtId="0" fontId="37" fillId="0" borderId="34" xfId="0" applyFont="1" applyBorder="1" applyAlignment="1" applyProtection="1">
      <alignment horizontal="left"/>
      <protection locked="0"/>
    </xf>
    <xf numFmtId="164" fontId="38" fillId="0" borderId="217" xfId="0" applyNumberFormat="1" applyFont="1" applyBorder="1" applyAlignment="1" applyProtection="1">
      <alignment horizontal="left" vertical="center"/>
      <protection locked="0"/>
    </xf>
    <xf numFmtId="164" fontId="37" fillId="0" borderId="119" xfId="0" applyNumberFormat="1" applyFont="1" applyBorder="1" applyAlignment="1" applyProtection="1">
      <alignment horizontal="left"/>
      <protection locked="0"/>
    </xf>
    <xf numFmtId="164" fontId="37" fillId="0" borderId="219" xfId="0" applyNumberFormat="1" applyFont="1" applyBorder="1" applyAlignment="1" applyProtection="1">
      <alignment horizontal="left"/>
      <protection locked="0"/>
    </xf>
    <xf numFmtId="0" fontId="38" fillId="0" borderId="153" xfId="0" applyFont="1" applyBorder="1" applyAlignment="1" applyProtection="1">
      <alignment horizontal="left" vertical="center"/>
      <protection locked="0"/>
    </xf>
    <xf numFmtId="0" fontId="37" fillId="0" borderId="153" xfId="0" applyFont="1" applyBorder="1" applyAlignment="1" applyProtection="1">
      <alignment horizontal="left"/>
      <protection locked="0"/>
    </xf>
    <xf numFmtId="0" fontId="37" fillId="0" borderId="154" xfId="0" applyFont="1" applyBorder="1" applyAlignment="1" applyProtection="1">
      <alignment horizontal="left"/>
      <protection locked="0"/>
    </xf>
    <xf numFmtId="49" fontId="63" fillId="0" borderId="195" xfId="0" applyNumberFormat="1" applyFont="1" applyBorder="1" applyAlignment="1" applyProtection="1">
      <alignment horizontal="left" vertical="center"/>
      <protection locked="0"/>
    </xf>
    <xf numFmtId="49" fontId="64" fillId="0" borderId="179" xfId="0" applyNumberFormat="1" applyFont="1" applyBorder="1" applyAlignment="1" applyProtection="1">
      <alignment horizontal="left"/>
      <protection locked="0"/>
    </xf>
    <xf numFmtId="49" fontId="64" fillId="0" borderId="197" xfId="0" applyNumberFormat="1" applyFont="1" applyBorder="1" applyAlignment="1" applyProtection="1">
      <alignment horizontal="left"/>
      <protection locked="0"/>
    </xf>
    <xf numFmtId="0" fontId="38" fillId="0" borderId="128" xfId="0" applyFont="1" applyBorder="1" applyAlignment="1" applyProtection="1">
      <alignment horizontal="left" vertical="center"/>
      <protection locked="0"/>
    </xf>
    <xf numFmtId="0" fontId="37" fillId="0" borderId="128" xfId="0" applyFont="1" applyBorder="1" applyAlignment="1" applyProtection="1">
      <alignment horizontal="left"/>
      <protection locked="0"/>
    </xf>
    <xf numFmtId="0" fontId="37" fillId="0" borderId="149" xfId="0" applyFont="1" applyBorder="1" applyAlignment="1" applyProtection="1">
      <alignment horizontal="left"/>
      <protection locked="0"/>
    </xf>
    <xf numFmtId="49" fontId="64" fillId="0" borderId="194" xfId="0" applyNumberFormat="1" applyFont="1" applyBorder="1" applyAlignment="1" applyProtection="1">
      <alignment horizontal="left"/>
      <protection locked="0"/>
    </xf>
    <xf numFmtId="0" fontId="51" fillId="0" borderId="119" xfId="0" applyFont="1" applyBorder="1" applyAlignment="1">
      <alignment horizontal="center" vertical="center"/>
    </xf>
    <xf numFmtId="0" fontId="49" fillId="0" borderId="144" xfId="0" applyFont="1" applyBorder="1" applyAlignment="1">
      <alignment horizontal="left" vertical="center"/>
    </xf>
    <xf numFmtId="0" fontId="50" fillId="0" borderId="194" xfId="0" applyFont="1" applyBorder="1"/>
    <xf numFmtId="0" fontId="38" fillId="0" borderId="195" xfId="0" applyFont="1" applyBorder="1" applyAlignment="1" applyProtection="1">
      <alignment horizontal="left"/>
      <protection locked="0"/>
    </xf>
    <xf numFmtId="0" fontId="37" fillId="0" borderId="179" xfId="0" applyFont="1" applyBorder="1" applyProtection="1">
      <protection locked="0"/>
    </xf>
    <xf numFmtId="0" fontId="37" fillId="0" borderId="194" xfId="0" applyFont="1" applyBorder="1" applyProtection="1">
      <protection locked="0"/>
    </xf>
    <xf numFmtId="0" fontId="38" fillId="0" borderId="195" xfId="0" applyFont="1" applyBorder="1" applyAlignment="1" applyProtection="1">
      <alignment horizontal="left" vertical="center"/>
      <protection locked="0"/>
    </xf>
    <xf numFmtId="0" fontId="37" fillId="0" borderId="197" xfId="0" applyFont="1" applyBorder="1" applyProtection="1">
      <protection locked="0"/>
    </xf>
    <xf numFmtId="0" fontId="47" fillId="0" borderId="0" xfId="0" applyFont="1" applyAlignment="1">
      <alignment horizontal="center" vertical="top"/>
    </xf>
    <xf numFmtId="0" fontId="36" fillId="0" borderId="0" xfId="0" applyFont="1" applyAlignment="1">
      <alignment horizontal="center" vertical="top"/>
    </xf>
    <xf numFmtId="0" fontId="35" fillId="0" borderId="0" xfId="0" applyFont="1" applyAlignment="1">
      <alignment horizontal="center" vertical="top"/>
    </xf>
    <xf numFmtId="0" fontId="38" fillId="0" borderId="16" xfId="0" applyFont="1" applyBorder="1" applyAlignment="1" applyProtection="1">
      <alignment horizontal="left" vertical="center"/>
      <protection locked="0"/>
    </xf>
    <xf numFmtId="0" fontId="38" fillId="0" borderId="0" xfId="0" applyFont="1" applyAlignment="1" applyProtection="1">
      <alignment horizontal="left" vertical="center"/>
      <protection locked="0"/>
    </xf>
    <xf numFmtId="0" fontId="37" fillId="0" borderId="101" xfId="0" applyFont="1" applyBorder="1" applyAlignment="1" applyProtection="1">
      <alignment horizontal="left"/>
      <protection locked="0"/>
    </xf>
    <xf numFmtId="0" fontId="37" fillId="0" borderId="35" xfId="0" applyFont="1" applyBorder="1" applyAlignment="1" applyProtection="1">
      <alignment horizontal="left"/>
      <protection locked="0"/>
    </xf>
    <xf numFmtId="0" fontId="49" fillId="0" borderId="169" xfId="0" applyFont="1" applyBorder="1" applyAlignment="1">
      <alignment horizontal="left" vertical="center"/>
    </xf>
    <xf numFmtId="0" fontId="50" fillId="0" borderId="198" xfId="0" applyFont="1" applyBorder="1"/>
    <xf numFmtId="0" fontId="38" fillId="0" borderId="152" xfId="0" applyFont="1" applyBorder="1" applyAlignment="1" applyProtection="1">
      <alignment horizontal="left" vertical="center"/>
      <protection locked="0"/>
    </xf>
    <xf numFmtId="0" fontId="37" fillId="0" borderId="153" xfId="0" applyFont="1" applyBorder="1" applyProtection="1">
      <protection locked="0"/>
    </xf>
    <xf numFmtId="0" fontId="37" fillId="0" borderId="198" xfId="0" applyFont="1" applyBorder="1" applyProtection="1">
      <protection locked="0"/>
    </xf>
    <xf numFmtId="0" fontId="38" fillId="0" borderId="152" xfId="0" applyFont="1" applyBorder="1" applyAlignment="1" applyProtection="1">
      <alignment horizontal="left"/>
      <protection locked="0"/>
    </xf>
    <xf numFmtId="0" fontId="36" fillId="0" borderId="152" xfId="0" applyFont="1" applyBorder="1" applyAlignment="1">
      <alignment horizontal="left" vertical="center"/>
    </xf>
    <xf numFmtId="0" fontId="37" fillId="0" borderId="198" xfId="0" applyFont="1" applyBorder="1"/>
    <xf numFmtId="14" fontId="38" fillId="0" borderId="152" xfId="0" applyNumberFormat="1" applyFont="1" applyBorder="1" applyAlignment="1" applyProtection="1">
      <alignment horizontal="left"/>
      <protection locked="0"/>
    </xf>
    <xf numFmtId="0" fontId="37" fillId="0" borderId="154" xfId="0" applyFont="1" applyBorder="1" applyProtection="1">
      <protection locked="0"/>
    </xf>
    <xf numFmtId="0" fontId="38" fillId="0" borderId="118" xfId="0" applyFont="1" applyBorder="1" applyAlignment="1">
      <alignment horizontal="center" vertical="center" wrapText="1"/>
    </xf>
    <xf numFmtId="0" fontId="37" fillId="0" borderId="121" xfId="0" applyFont="1" applyBorder="1"/>
    <xf numFmtId="0" fontId="38" fillId="0" borderId="144" xfId="0" applyFont="1" applyBorder="1" applyAlignment="1">
      <alignment horizontal="left" vertical="center"/>
    </xf>
    <xf numFmtId="0" fontId="37" fillId="0" borderId="179" xfId="0" applyFont="1" applyBorder="1"/>
    <xf numFmtId="0" fontId="38" fillId="0" borderId="127" xfId="0" applyFont="1" applyBorder="1" applyAlignment="1">
      <alignment horizontal="left" vertical="center"/>
    </xf>
    <xf numFmtId="0" fontId="37" fillId="0" borderId="128" xfId="0" applyFont="1" applyBorder="1"/>
    <xf numFmtId="0" fontId="38" fillId="0" borderId="132" xfId="0" applyFont="1" applyBorder="1" applyAlignment="1">
      <alignment horizontal="left" vertical="center"/>
    </xf>
    <xf numFmtId="0" fontId="37" fillId="0" borderId="133" xfId="0" applyFont="1" applyBorder="1"/>
    <xf numFmtId="0" fontId="65" fillId="0" borderId="120" xfId="0" applyFont="1" applyBorder="1" applyAlignment="1" applyProtection="1">
      <alignment horizontal="center" vertical="center" wrapText="1"/>
      <protection locked="0"/>
    </xf>
    <xf numFmtId="0" fontId="21" fillId="0" borderId="120" xfId="0" applyFont="1" applyBorder="1" applyProtection="1">
      <protection locked="0"/>
    </xf>
    <xf numFmtId="0" fontId="21" fillId="0" borderId="130" xfId="0" applyFont="1" applyBorder="1" applyProtection="1">
      <protection locked="0"/>
    </xf>
    <xf numFmtId="0" fontId="42" fillId="0" borderId="125" xfId="0" applyFont="1" applyBorder="1" applyAlignment="1" applyProtection="1">
      <alignment horizontal="left" vertical="center"/>
      <protection locked="0"/>
    </xf>
    <xf numFmtId="0" fontId="37" fillId="0" borderId="148" xfId="0" applyFont="1" applyBorder="1" applyAlignment="1" applyProtection="1">
      <alignment horizontal="left"/>
      <protection locked="0"/>
    </xf>
    <xf numFmtId="14" fontId="38" fillId="0" borderId="141" xfId="0" applyNumberFormat="1" applyFont="1" applyBorder="1" applyAlignment="1" applyProtection="1">
      <alignment horizontal="left" vertical="center"/>
      <protection locked="0"/>
    </xf>
    <xf numFmtId="49" fontId="63" fillId="0" borderId="141" xfId="0" applyNumberFormat="1" applyFont="1" applyBorder="1" applyAlignment="1" applyProtection="1">
      <alignment horizontal="left" vertical="center"/>
      <protection locked="0"/>
    </xf>
    <xf numFmtId="49" fontId="64" fillId="0" borderId="148" xfId="0" applyNumberFormat="1" applyFont="1" applyBorder="1" applyAlignment="1" applyProtection="1">
      <alignment horizontal="left"/>
      <protection locked="0"/>
    </xf>
    <xf numFmtId="49" fontId="63" fillId="0" borderId="125" xfId="0" applyNumberFormat="1" applyFont="1" applyBorder="1" applyAlignment="1" applyProtection="1">
      <alignment horizontal="left" vertical="center"/>
      <protection locked="0"/>
    </xf>
    <xf numFmtId="49" fontId="63" fillId="0" borderId="267" xfId="0" applyNumberFormat="1" applyFont="1" applyBorder="1" applyAlignment="1" applyProtection="1">
      <alignment horizontal="left" vertical="center"/>
      <protection locked="0"/>
    </xf>
    <xf numFmtId="0" fontId="65" fillId="0" borderId="116" xfId="0" applyFont="1" applyBorder="1" applyAlignment="1" applyProtection="1">
      <alignment horizontal="center" vertical="center" wrapText="1"/>
      <protection locked="0"/>
    </xf>
    <xf numFmtId="14" fontId="38" fillId="0" borderId="195" xfId="0" applyNumberFormat="1" applyFont="1" applyBorder="1" applyAlignment="1" applyProtection="1">
      <alignment horizontal="left" vertical="center"/>
      <protection locked="0"/>
    </xf>
    <xf numFmtId="0" fontId="37" fillId="0" borderId="194" xfId="0" applyFont="1" applyBorder="1" applyAlignment="1" applyProtection="1">
      <alignment horizontal="left"/>
      <protection locked="0"/>
    </xf>
    <xf numFmtId="0" fontId="42" fillId="0" borderId="179" xfId="0" applyFont="1" applyBorder="1" applyAlignment="1" applyProtection="1">
      <alignment horizontal="left" vertical="center"/>
      <protection locked="0"/>
    </xf>
    <xf numFmtId="0" fontId="0" fillId="0" borderId="203" xfId="0" applyBorder="1" applyAlignment="1">
      <alignment horizontal="center" vertical="center"/>
    </xf>
    <xf numFmtId="0" fontId="38" fillId="0" borderId="48" xfId="0" applyFont="1" applyBorder="1" applyAlignment="1">
      <alignment horizontal="center" vertical="center" textRotation="45"/>
    </xf>
    <xf numFmtId="0" fontId="38" fillId="0" borderId="57" xfId="0" applyFont="1" applyBorder="1" applyAlignment="1">
      <alignment horizontal="center" vertical="center" textRotation="45"/>
    </xf>
    <xf numFmtId="0" fontId="0" fillId="0" borderId="202" xfId="0" applyBorder="1" applyAlignment="1">
      <alignment horizontal="center" vertical="center"/>
    </xf>
    <xf numFmtId="0" fontId="38" fillId="0" borderId="200" xfId="0" applyFont="1" applyBorder="1" applyAlignment="1" applyProtection="1">
      <alignment horizontal="center" vertical="center" wrapText="1"/>
      <protection locked="0"/>
    </xf>
    <xf numFmtId="0" fontId="37" fillId="0" borderId="201" xfId="0" applyFont="1" applyBorder="1" applyProtection="1">
      <protection locked="0"/>
    </xf>
    <xf numFmtId="0" fontId="37" fillId="0" borderId="202" xfId="0" applyFont="1" applyBorder="1" applyProtection="1">
      <protection locked="0"/>
    </xf>
    <xf numFmtId="0" fontId="41" fillId="0" borderId="3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41" fillId="0" borderId="5" xfId="0" applyFont="1" applyBorder="1" applyAlignment="1">
      <alignment horizontal="center" vertical="center"/>
    </xf>
    <xf numFmtId="0" fontId="39" fillId="0" borderId="116" xfId="0" applyFont="1" applyBorder="1" applyAlignment="1">
      <alignment horizontal="center"/>
    </xf>
    <xf numFmtId="0" fontId="37" fillId="0" borderId="117" xfId="0" applyFont="1" applyBorder="1"/>
    <xf numFmtId="0" fontId="37" fillId="0" borderId="118" xfId="0" applyFont="1" applyBorder="1"/>
    <xf numFmtId="0" fontId="37" fillId="0" borderId="120" xfId="0" applyFont="1" applyBorder="1"/>
    <xf numFmtId="0" fontId="38" fillId="0" borderId="116" xfId="0" applyFont="1" applyBorder="1" applyAlignment="1">
      <alignment horizontal="center" vertical="top"/>
    </xf>
    <xf numFmtId="0" fontId="38" fillId="0" borderId="116" xfId="0" applyFont="1" applyBorder="1" applyAlignment="1">
      <alignment horizontal="center"/>
    </xf>
    <xf numFmtId="0" fontId="38" fillId="0" borderId="117" xfId="0" applyFont="1" applyBorder="1" applyAlignment="1">
      <alignment horizontal="center"/>
    </xf>
    <xf numFmtId="0" fontId="37" fillId="0" borderId="0" xfId="0" applyFont="1"/>
    <xf numFmtId="0" fontId="45" fillId="0" borderId="130" xfId="0" applyFont="1" applyBorder="1" applyAlignment="1">
      <alignment horizontal="center"/>
    </xf>
    <xf numFmtId="0" fontId="37" fillId="0" borderId="119" xfId="0" applyFont="1" applyBorder="1"/>
    <xf numFmtId="0" fontId="37" fillId="0" borderId="131" xfId="0" applyFont="1" applyBorder="1"/>
    <xf numFmtId="0" fontId="45" fillId="0" borderId="119" xfId="0" applyFont="1" applyBorder="1" applyAlignment="1">
      <alignment horizontal="center"/>
    </xf>
    <xf numFmtId="49" fontId="45" fillId="0" borderId="119" xfId="0" applyNumberFormat="1" applyFont="1" applyBorder="1" applyAlignment="1">
      <alignment horizontal="left"/>
    </xf>
    <xf numFmtId="0" fontId="38" fillId="0" borderId="200" xfId="0" applyFont="1" applyBorder="1" applyAlignment="1">
      <alignment horizontal="center" vertical="center"/>
    </xf>
    <xf numFmtId="0" fontId="37" fillId="0" borderId="202" xfId="0" applyFont="1" applyBorder="1"/>
    <xf numFmtId="49" fontId="38" fillId="0" borderId="144" xfId="0" applyNumberFormat="1" applyFont="1" applyBorder="1" applyAlignment="1">
      <alignment horizontal="left"/>
    </xf>
    <xf numFmtId="0" fontId="37" fillId="0" borderId="197" xfId="0" applyFont="1" applyBorder="1"/>
    <xf numFmtId="49" fontId="38" fillId="0" borderId="169" xfId="0" applyNumberFormat="1" applyFont="1" applyBorder="1" applyAlignment="1">
      <alignment horizontal="left"/>
    </xf>
    <xf numFmtId="0" fontId="37" fillId="0" borderId="153" xfId="0" applyFont="1" applyBorder="1"/>
    <xf numFmtId="0" fontId="37" fillId="0" borderId="154" xfId="0" applyFont="1" applyBorder="1"/>
    <xf numFmtId="0" fontId="45" fillId="0" borderId="116" xfId="0" applyFont="1" applyBorder="1" applyAlignment="1">
      <alignment horizontal="center" wrapText="1"/>
    </xf>
    <xf numFmtId="0" fontId="45" fillId="0" borderId="117" xfId="0" applyFont="1" applyBorder="1" applyAlignment="1">
      <alignment horizontal="center" wrapText="1"/>
    </xf>
    <xf numFmtId="0" fontId="45" fillId="0" borderId="130" xfId="0" applyFont="1" applyBorder="1" applyAlignment="1">
      <alignment horizontal="center" wrapText="1"/>
    </xf>
    <xf numFmtId="0" fontId="45" fillId="0" borderId="119" xfId="0" applyFont="1" applyBorder="1" applyAlignment="1">
      <alignment horizontal="center" wrapText="1"/>
    </xf>
    <xf numFmtId="0" fontId="46" fillId="0" borderId="11" xfId="0" applyFont="1" applyBorder="1"/>
    <xf numFmtId="0" fontId="46" fillId="0" borderId="44" xfId="0" applyFont="1" applyBorder="1"/>
    <xf numFmtId="0" fontId="46" fillId="0" borderId="12" xfId="0" applyFont="1" applyBorder="1"/>
    <xf numFmtId="0" fontId="38" fillId="0" borderId="116" xfId="0" applyFont="1" applyBorder="1" applyAlignment="1">
      <alignment horizontal="left" vertical="top" wrapText="1"/>
    </xf>
    <xf numFmtId="0" fontId="37" fillId="0" borderId="130" xfId="0" applyFont="1" applyBorder="1"/>
    <xf numFmtId="49" fontId="45" fillId="0" borderId="117" xfId="0" applyNumberFormat="1" applyFont="1" applyBorder="1" applyAlignment="1">
      <alignment horizontal="left"/>
    </xf>
    <xf numFmtId="0" fontId="45" fillId="0" borderId="122" xfId="0" applyFont="1" applyBorder="1" applyAlignment="1">
      <alignment horizontal="center"/>
    </xf>
    <xf numFmtId="0" fontId="45" fillId="0" borderId="139" xfId="0" applyFont="1" applyBorder="1" applyAlignment="1">
      <alignment horizontal="center"/>
    </xf>
    <xf numFmtId="0" fontId="45" fillId="0" borderId="270" xfId="0" applyFont="1" applyBorder="1" applyAlignment="1">
      <alignment horizontal="center"/>
    </xf>
    <xf numFmtId="0" fontId="46" fillId="0" borderId="11" xfId="0" applyFont="1" applyBorder="1" applyAlignment="1">
      <alignment horizontal="center"/>
    </xf>
    <xf numFmtId="0" fontId="46" fillId="0" borderId="12" xfId="0" applyFont="1" applyBorder="1" applyAlignment="1">
      <alignment horizontal="center"/>
    </xf>
    <xf numFmtId="0" fontId="43" fillId="0" borderId="0" xfId="0" applyFont="1" applyAlignment="1">
      <alignment horizontal="center"/>
    </xf>
    <xf numFmtId="0" fontId="45" fillId="0" borderId="122" xfId="0" applyFont="1" applyBorder="1" applyAlignment="1">
      <alignment horizontal="left"/>
    </xf>
    <xf numFmtId="0" fontId="37" fillId="0" borderId="139" xfId="0" applyFont="1" applyBorder="1"/>
    <xf numFmtId="0" fontId="37" fillId="0" borderId="123" xfId="0" applyFont="1" applyBorder="1"/>
    <xf numFmtId="49" fontId="45" fillId="0" borderId="122" xfId="0" applyNumberFormat="1" applyFont="1" applyBorder="1" applyAlignment="1">
      <alignment horizontal="center"/>
    </xf>
    <xf numFmtId="0" fontId="0" fillId="0" borderId="0" xfId="0" applyAlignment="1">
      <alignment horizontal="center" wrapText="1"/>
    </xf>
    <xf numFmtId="0" fontId="60" fillId="0" borderId="0" xfId="0" applyFont="1" applyAlignment="1">
      <alignment horizontal="center" wrapText="1"/>
    </xf>
    <xf numFmtId="0" fontId="61" fillId="0" borderId="0" xfId="0" applyFont="1" applyAlignment="1">
      <alignment horizontal="center"/>
    </xf>
    <xf numFmtId="0" fontId="54" fillId="0" borderId="0" xfId="0" applyFont="1" applyAlignment="1">
      <alignment horizontal="center" vertical="center"/>
    </xf>
    <xf numFmtId="0" fontId="53" fillId="0" borderId="0" xfId="0" applyFont="1" applyAlignment="1">
      <alignment horizontal="left"/>
    </xf>
    <xf numFmtId="0" fontId="55" fillId="6" borderId="0" xfId="0" applyFont="1" applyFill="1" applyAlignment="1">
      <alignment horizontal="center"/>
    </xf>
  </cellXfs>
  <cellStyles count="1">
    <cellStyle name="Normální" xfId="0" builtinId="0"/>
  </cellStyles>
  <dxfs count="4"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99C4E303-B4B6-4E35-A158-25CCB03E64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289559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2C75749F-DD2B-4CBF-9571-0FA4A20B6287}"/>
            </a:ext>
          </a:extLst>
        </xdr:cNvPr>
        <xdr:cNvSpPr/>
      </xdr:nvSpPr>
      <xdr:spPr>
        <a:xfrm>
          <a:off x="6336030" y="219075"/>
          <a:ext cx="1146809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47F7B0B5-A0D9-4F1C-BD2F-D49FECD27418}"/>
            </a:ext>
          </a:extLst>
        </xdr:cNvPr>
        <xdr:cNvSpPr/>
      </xdr:nvSpPr>
      <xdr:spPr>
        <a:xfrm>
          <a:off x="6191250" y="752475"/>
          <a:ext cx="1095375" cy="50482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7D1D5540-5E73-4363-9FFF-698A45A413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21C5EC53-D9F0-49B5-872D-0899C323AA60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7E66D8C2-DED0-4BEE-9B00-C90649A615B7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BDEFD81F-E341-41CA-9100-16CA22EDE0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D86294EA-E9EF-45A7-B9B7-166B03D6D30E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685EB25E-C3F7-4D24-B5BA-5D7A8B0B5BC3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7FE8C5BC-44ED-4F27-88A1-874194244A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221BAFE1-4B88-4158-AFFB-B6389118EDCE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02E18089-2367-4DDE-902C-1AC401E7AE96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17EB9989-DB1D-42DD-B515-B15093768F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6AAB3C57-555C-44BC-987D-E99DC1343FDA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1F809428-0474-4E81-B7AE-E279D7519372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C7E4B6A4-42CF-4E66-A319-D9DC7A032D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87610362-DEDC-4140-89B6-9BDC18570FF9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9282EE64-EE61-4E4F-A8EB-82D1D397D94E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2B25E938-749A-4DF7-9733-52D9DEAD16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289560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49E6A495-1141-4DFB-B5C8-B2823E91DAED}"/>
            </a:ext>
          </a:extLst>
        </xdr:cNvPr>
        <xdr:cNvSpPr/>
      </xdr:nvSpPr>
      <xdr:spPr>
        <a:xfrm>
          <a:off x="6336030" y="219075"/>
          <a:ext cx="1146810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2CA27890-A415-4869-B961-3D6A386E42C0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D0DCB129-AD40-4107-BE9D-F55D4BB7B0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B6C247B4-2E05-4D37-B176-95F2A503192A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B5C9C269-B0AC-466E-8A55-46AC2EB8DD7C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E37AFE80-DA93-435C-B11F-D6F95EF032E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D8128427-E9E7-4ED2-ADEE-C09F98A2C5A0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B63B8C8C-F32B-415C-8909-ADF94ED0D088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95FB0486-EC0D-4F02-8A13-93D71C1B89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29BBBEFB-5EE7-4C5F-9732-B77292708E3E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35F19A9D-5A80-4723-86DF-31CFE95B6BBF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F2AD9CBB-E25A-4200-A50A-1140F09C82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FADB0148-77EA-4204-A817-62DF6654A5B5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B4FFED10-5661-4118-BF6C-8C010FD440B0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30DE87F0-60CB-439E-8F13-0C97B19834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92090972-0B6B-44AB-856E-C75C21BD7BB4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FF57FC4D-31A4-40FF-9DA1-17BF36C0B661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47BF13FA-0D02-4958-9924-6C86ACFE33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A3997F43-3D71-4788-A5E8-3EE6925A55E3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38581BD5-480A-42E7-963D-F2A801B7C84A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D58F512E-DE1E-46E6-A1CD-52384A1426E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3BEE9BE8-018E-4529-9721-E5166AEB874E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78D6349C-6D3C-4EAF-AAA8-F22BB70973BC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1ADACC0D-1625-4C2F-A4A6-CC349601E3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E44FAF64-F9F8-43D5-BD5D-6B03DE1CB82B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7244DC00-DA88-4940-9EBA-9400C2D6D811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CDBAF9E3-F7F9-4B9B-900E-00B35E6527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B3EF675D-10B9-4ED0-B40F-6F6A29DF269F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3A8BD2CB-83BB-4CFB-B1CE-AAE6E9005E3E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48C21DE2-ABF4-4B82-9682-7F494723BFF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28E1862E-25BA-490E-BF07-8420AEA9C220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584BBC68-FFAA-4CA2-A78B-7702233C6819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374BD783-E51B-4303-8B65-E8EE8192DD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EA20521B-4AB0-4DDD-980B-361F6FD949B6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BB047B38-5654-4F0F-8A9E-563DD30F037B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DCBAE2A4-C12A-43E3-85E8-CCCDBE9BF2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0D4C1A0D-7C7F-4035-9DB4-F58AC21F0DF8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6B4F39DE-04A7-4380-AF1B-B71AB1B5ED40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9EE37AAF-32A3-4F04-A20B-41F2CEADBA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96230AD9-2D18-4824-8B9D-ABFA3727C3B1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CB842171-D8EC-4C74-A636-406ECEB0031D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BBF4B189-F89A-41F7-AFE5-C00B4364D7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CEB5775A-2602-47D1-9CA2-C4212AF296B6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5C5C62C4-03C2-461B-9F76-E82F02EAAA50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8156082B-D338-4B1D-A2C2-E74A25D0D1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56372743-17A6-47C7-B011-C4AB273694BC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C9EA865A-61C8-4956-ACE7-195FDEA922B8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128327D4-FEA1-4E8E-9E3C-FEB5C5B2F4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69739784-1E3A-4B3A-B17C-7E47390FF7B8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7DACE997-5214-4E2A-84C4-03741E19869D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E343967A-E1BA-4110-9F61-0782B7F2C0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32AE2737-B203-429E-9C19-EEA13B3E69FF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CE7B8961-16B4-4561-B233-38729F371373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D36FA182-675C-4C97-9758-81AE6B37AA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38E0DCE7-456C-4873-8624-8403935308B0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58849749-CB2C-484C-A284-C227A75F49C8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E0995B19-6180-4FFF-956F-AD2931BE0C9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61DDD234-FC48-4999-A70B-80A7E4E07081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6D654500-1899-4855-B89B-BA56FDC4A137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562415C6-A0F2-45E8-8514-7A4A3CD86A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C951A50A-3EFB-4BAD-BD38-B8DDF159E65C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9381A0A0-D004-4260-B6A0-10E2E34C8F3D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EA97FC18-9A82-44E3-82EC-791E15A363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9100A54B-32C9-46C7-9F83-FA318A24F5F5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514D53DE-6ECC-4F7A-BF29-919D3A044AB3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989FA98-379D-4B9C-B747-2DDA9DEAC5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55D1424F-0CF7-4BE1-A4E1-725B2CD3B34A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ECD7F9FB-BC92-418E-9FC0-53C931B445B2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139817</xdr:colOff>
      <xdr:row>0</xdr:row>
      <xdr:rowOff>45721</xdr:rowOff>
    </xdr:from>
    <xdr:to>
      <xdr:col>4</xdr:col>
      <xdr:colOff>38101</xdr:colOff>
      <xdr:row>1</xdr:row>
      <xdr:rowOff>91440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9A89C241-575E-48AD-9AC8-5B4EE6191B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39817" y="45721"/>
          <a:ext cx="965084" cy="342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361950</xdr:colOff>
      <xdr:row>0</xdr:row>
      <xdr:rowOff>219075</xdr:rowOff>
    </xdr:from>
    <xdr:to>
      <xdr:col>22</xdr:col>
      <xdr:colOff>276225</xdr:colOff>
      <xdr:row>4</xdr:row>
      <xdr:rowOff>0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84075FB8-3316-43FE-BEFA-971CE0774F5E}"/>
            </a:ext>
          </a:extLst>
        </xdr:cNvPr>
        <xdr:cNvSpPr/>
      </xdr:nvSpPr>
      <xdr:spPr>
        <a:xfrm>
          <a:off x="6336030" y="219075"/>
          <a:ext cx="1133475" cy="52006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20</xdr:col>
      <xdr:colOff>371475</xdr:colOff>
      <xdr:row>4</xdr:row>
      <xdr:rowOff>28575</xdr:rowOff>
    </xdr:from>
    <xdr:to>
      <xdr:col>22</xdr:col>
      <xdr:colOff>285750</xdr:colOff>
      <xdr:row>7</xdr:row>
      <xdr:rowOff>19050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51653F78-4661-489D-973F-68AED8398DDD}"/>
            </a:ext>
          </a:extLst>
        </xdr:cNvPr>
        <xdr:cNvSpPr/>
      </xdr:nvSpPr>
      <xdr:spPr>
        <a:xfrm>
          <a:off x="6345555" y="767715"/>
          <a:ext cx="1133475" cy="5162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4B83D9EC-6466-4FD7-BF0F-AB339CD5F9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30</xdr:col>
      <xdr:colOff>581025</xdr:colOff>
      <xdr:row>3</xdr:row>
      <xdr:rowOff>28575</xdr:rowOff>
    </xdr:to>
    <xdr:sp macro="[0]!VratSeNaSoupisku" textlink="">
      <xdr:nvSpPr>
        <xdr:cNvPr id="2" name="Obdélník 1">
          <a:extLst>
            <a:ext uri="{FF2B5EF4-FFF2-40B4-BE49-F238E27FC236}">
              <a16:creationId xmlns:a16="http://schemas.microsoft.com/office/drawing/2014/main" id="{39FEE4EB-61F4-7644-D2A3-D64CED726272}"/>
            </a:ext>
          </a:extLst>
        </xdr:cNvPr>
        <xdr:cNvSpPr/>
      </xdr:nvSpPr>
      <xdr:spPr>
        <a:xfrm>
          <a:off x="6848475" y="180975"/>
          <a:ext cx="1095375" cy="50482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EE44F594-71D6-4E0C-A391-2E96E5208626}"/>
            </a:ext>
          </a:extLst>
        </xdr:cNvPr>
        <xdr:cNvSpPr/>
      </xdr:nvSpPr>
      <xdr:spPr>
        <a:xfrm>
          <a:off x="6858000" y="714375"/>
          <a:ext cx="1095375" cy="50482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A8AA9978-3C7D-4B9B-920D-B6F2BBC85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7620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B8A16D4C-3C3D-4C55-8E38-0D871ED3B9C3}"/>
            </a:ext>
          </a:extLst>
        </xdr:cNvPr>
        <xdr:cNvSpPr/>
      </xdr:nvSpPr>
      <xdr:spPr>
        <a:xfrm>
          <a:off x="7071360" y="180975"/>
          <a:ext cx="115062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F84C697C-0A6E-4226-AF84-9FAC12010CCC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45573098-9EF5-4C6D-AB34-6712414B91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30</xdr:col>
      <xdr:colOff>581025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29111582-35DD-45FD-83F8-1F953CCC30CC}"/>
            </a:ext>
          </a:extLst>
        </xdr:cNvPr>
        <xdr:cNvSpPr/>
      </xdr:nvSpPr>
      <xdr:spPr>
        <a:xfrm>
          <a:off x="7071360" y="180975"/>
          <a:ext cx="1114425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F6C2DF3D-261A-4041-B41C-03FED7BBE8E9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4615ECC0-04B8-40E6-A8A8-0C415D418E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30</xdr:col>
      <xdr:colOff>581025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EED6BF5B-13E2-45A9-AFE0-CC3571F2F306}"/>
            </a:ext>
          </a:extLst>
        </xdr:cNvPr>
        <xdr:cNvSpPr/>
      </xdr:nvSpPr>
      <xdr:spPr>
        <a:xfrm>
          <a:off x="7071360" y="180975"/>
          <a:ext cx="1114425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68CADE88-F47E-4D73-9FD1-79E3C8EE0C54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7484B367-A492-47CD-B273-092F83E28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7620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3DB099B4-476B-4EE1-A6D7-A6034BA666C3}"/>
            </a:ext>
          </a:extLst>
        </xdr:cNvPr>
        <xdr:cNvSpPr/>
      </xdr:nvSpPr>
      <xdr:spPr>
        <a:xfrm>
          <a:off x="7071360" y="180975"/>
          <a:ext cx="115062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01E5F48C-20C6-4AFD-A150-A11633B25BEF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93E2FD7C-A76F-434D-B933-874903BDC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30</xdr:col>
      <xdr:colOff>581025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1DB62940-04F7-498F-A7E1-1B9EF70BE044}"/>
            </a:ext>
          </a:extLst>
        </xdr:cNvPr>
        <xdr:cNvSpPr/>
      </xdr:nvSpPr>
      <xdr:spPr>
        <a:xfrm>
          <a:off x="7071360" y="180975"/>
          <a:ext cx="1114425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99C80208-69B1-4F17-AC32-780129209DFB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AD6F9AFC-476D-431A-87E3-92A7685ED4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30</xdr:col>
      <xdr:colOff>581025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037F25FA-43D9-42F6-A0A1-7DAE37D860DA}"/>
            </a:ext>
          </a:extLst>
        </xdr:cNvPr>
        <xdr:cNvSpPr/>
      </xdr:nvSpPr>
      <xdr:spPr>
        <a:xfrm>
          <a:off x="7071360" y="180975"/>
          <a:ext cx="1114425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486CB26C-4000-44CD-87B5-0D8ABD1E715E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DDF3A744-80FD-44FA-BF24-63AFAC46FF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30</xdr:col>
      <xdr:colOff>581025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32C879B7-4528-4205-97A0-9062B437485F}"/>
            </a:ext>
          </a:extLst>
        </xdr:cNvPr>
        <xdr:cNvSpPr/>
      </xdr:nvSpPr>
      <xdr:spPr>
        <a:xfrm>
          <a:off x="7071360" y="180975"/>
          <a:ext cx="1114425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CACA29B6-8808-490E-B17C-C14E61FAAD61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E7823799-7586-4EAD-A040-410104D5D8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30</xdr:col>
      <xdr:colOff>581025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A7B1040E-C632-49A7-A582-92CC9127BDB6}"/>
            </a:ext>
          </a:extLst>
        </xdr:cNvPr>
        <xdr:cNvSpPr/>
      </xdr:nvSpPr>
      <xdr:spPr>
        <a:xfrm>
          <a:off x="7071360" y="180975"/>
          <a:ext cx="1114425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30D9E6EE-EEED-4442-9FED-270CC17A5398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D1EF10FA-89E7-406F-BA8B-B7A471E6D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264C6641-E015-4E5A-8B59-FF64F89CEE76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D2D0D31A-B6CE-44AD-81CC-756CF2649252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5594D435-A268-4E12-84C9-17235999E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46B1D84C-9211-44BC-A177-25B68849B21B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3545E93E-80AB-473C-92FB-6155DC479759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F18BB084-F6B1-44BA-B959-76D23914E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31B7009F-7B12-45EF-A959-D5AD7860DCE2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AF3C6AF7-F1DF-4585-9BB3-23CBB792CA1D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84E2E32F-9B3D-447F-B12F-921FC57EA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01B12281-4CD8-4D98-B461-7BE2F9CFC986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2FE6A26F-4B0C-4DFC-BDED-71D07B0A5ECB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FF8BA7CE-E20F-4A31-A56B-A1FB35780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A6619FCD-D507-4D69-AE06-64F6A75B731B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8748018B-E6FE-4C07-88CF-0488751E1592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AC3896D5-442C-4597-BC55-6534EDA7BE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9B88D2BF-6FEC-4847-AA8C-00A70B2985C8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2AB2E07F-0075-4043-9D3F-5FD31068937B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29917BA1-CB00-48EC-8850-7A1B440E5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AF094A2E-21C3-45D7-BE1E-C48EE5EB3835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A8058261-B2B6-4338-82D1-54574E128D33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1A17C0D0-EA29-4A6D-8B39-9C57BEBC03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A2B59119-5289-4757-8CF1-9D6956005424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A374C39D-C39E-4856-9544-A9AA6039EF49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389D4EE4-4A7B-4587-9D27-5D7B246547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A3010E89-E5E2-4645-A6F4-0C27A0A6F64C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94111A58-E915-4C36-B8D8-F97B6906926B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64ADB087-C991-4DB7-A333-3217CCB0B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E9DF7859-A04B-4799-960B-7424DEAEE06C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363C3C6C-AB76-491C-9D3D-55F3E58E6246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C42C7360-92EB-488E-B87B-D5858F090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6F7DD34E-5F13-4E43-8AFC-A722B2D1614F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50141DC8-D048-4A39-9645-77898791B1CC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84A5481E-6558-4EF6-9FA7-58AE274093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1971A0DB-3B31-4234-8CE6-1E4BCC09C9C4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F9989A99-6CC0-4865-B8C6-89641E6CE6E7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40AA9D8D-35DA-4947-84D8-AE59A576D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754843DA-84C2-4CE7-AC60-8AB0F612791D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7A23A098-89B6-47AF-8BB5-DB371BBB1D0E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9294A40C-E977-4264-8351-3398B3B73E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F63F1A51-C074-46B5-B00E-B50CB0A48E81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F633B915-9121-4224-9526-DC989F63DF74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FFBA3E71-02B2-4FF9-8F0C-174AE4D25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5A02DA43-87C7-44C1-9215-27E4410261ED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64F1C828-5DC2-4E78-9504-8022524686B0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E64BDB44-3537-4925-82D0-58588D85D3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D6014A5F-C001-4749-B9F8-5B4A7D57BDD4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86FC8F61-F5EA-4392-935C-6B828D33EA5A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C5C4CE3F-4F05-4CB6-AA7C-F847BBEC5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1AF5A612-3A0F-4AC7-B8C2-4D164171BE99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CB4A0622-96BE-4563-BEB9-DC0390592BD6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56DF3B48-96D7-4C82-9031-2CD7DC3D0D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19088199-10A5-46A6-B9C7-205BFDEFA950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01CE0E8E-64B2-4BA9-B8BD-9173B5543116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CEFA6319-0D5D-4125-A167-5B0B0EC7D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CD7B41A4-5C12-4791-A86D-58E30FF3AA42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9F2CFCBE-1032-4350-B2F9-B4B457F17087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FEB17234-FF5B-4638-80AF-5C75BEC70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5A5A0A86-22DA-4B98-A102-134DFFB4597E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1E629506-7D4C-42B1-B747-33220647F549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38100</xdr:rowOff>
    </xdr:from>
    <xdr:to>
      <xdr:col>2</xdr:col>
      <xdr:colOff>243841</xdr:colOff>
      <xdr:row>1</xdr:row>
      <xdr:rowOff>150953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CF96E013-2268-4B96-A9E8-33AD0A0F99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38100"/>
          <a:ext cx="758190" cy="364313"/>
        </a:xfrm>
        <a:prstGeom prst="rect">
          <a:avLst/>
        </a:prstGeom>
      </xdr:spPr>
    </xdr:pic>
    <xdr:clientData/>
  </xdr:twoCellAnchor>
  <xdr:twoCellAnchor>
    <xdr:from>
      <xdr:col>29</xdr:col>
      <xdr:colOff>76200</xdr:colOff>
      <xdr:row>0</xdr:row>
      <xdr:rowOff>180975</xdr:rowOff>
    </xdr:from>
    <xdr:to>
      <xdr:col>31</xdr:col>
      <xdr:colOff>0</xdr:colOff>
      <xdr:row>3</xdr:row>
      <xdr:rowOff>28575</xdr:rowOff>
    </xdr:to>
    <xdr:sp macro="[0]!VratSeNaSoupisku" textlink="">
      <xdr:nvSpPr>
        <xdr:cNvPr id="3" name="Obdélník 2">
          <a:extLst>
            <a:ext uri="{FF2B5EF4-FFF2-40B4-BE49-F238E27FC236}">
              <a16:creationId xmlns:a16="http://schemas.microsoft.com/office/drawing/2014/main" id="{9CF5CA45-0B95-4998-8E3C-0B0CF107550A}"/>
            </a:ext>
          </a:extLst>
        </xdr:cNvPr>
        <xdr:cNvSpPr/>
      </xdr:nvSpPr>
      <xdr:spPr>
        <a:xfrm>
          <a:off x="7071360" y="180975"/>
          <a:ext cx="1143000" cy="518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Zpět na soupisku</a:t>
          </a:r>
        </a:p>
        <a:p>
          <a:pPr algn="l"/>
          <a:endParaRPr lang="cs-CZ" sz="1100"/>
        </a:p>
      </xdr:txBody>
    </xdr:sp>
    <xdr:clientData/>
  </xdr:twoCellAnchor>
  <xdr:twoCellAnchor>
    <xdr:from>
      <xdr:col>29</xdr:col>
      <xdr:colOff>85725</xdr:colOff>
      <xdr:row>3</xdr:row>
      <xdr:rowOff>57150</xdr:rowOff>
    </xdr:from>
    <xdr:to>
      <xdr:col>31</xdr:col>
      <xdr:colOff>0</xdr:colOff>
      <xdr:row>6</xdr:row>
      <xdr:rowOff>133350</xdr:rowOff>
    </xdr:to>
    <xdr:sp macro="[0]!TiskniAktivniList" textlink="">
      <xdr:nvSpPr>
        <xdr:cNvPr id="4" name="Obdélník 3">
          <a:extLst>
            <a:ext uri="{FF2B5EF4-FFF2-40B4-BE49-F238E27FC236}">
              <a16:creationId xmlns:a16="http://schemas.microsoft.com/office/drawing/2014/main" id="{54779224-17C7-424D-9E45-B746E5A2FDD3}"/>
            </a:ext>
          </a:extLst>
        </xdr:cNvPr>
        <xdr:cNvSpPr/>
      </xdr:nvSpPr>
      <xdr:spPr>
        <a:xfrm>
          <a:off x="7080885" y="727710"/>
          <a:ext cx="1133475" cy="5105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</a:t>
          </a:r>
        </a:p>
        <a:p>
          <a:pPr algn="l"/>
          <a:endParaRPr lang="cs-CZ" sz="1100"/>
        </a:p>
      </xdr:txBody>
    </xdr:sp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0</xdr:row>
      <xdr:rowOff>66675</xdr:rowOff>
    </xdr:from>
    <xdr:ext cx="1247775" cy="419100"/>
    <xdr:pic>
      <xdr:nvPicPr>
        <xdr:cNvPr id="3" name="image1.png">
          <a:extLst>
            <a:ext uri="{FF2B5EF4-FFF2-40B4-BE49-F238E27FC236}">
              <a16:creationId xmlns:a16="http://schemas.microsoft.com/office/drawing/2014/main" id="{FE894734-8D73-46D9-BA07-B968E191B4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66675"/>
          <a:ext cx="1247775" cy="419100"/>
        </a:xfrm>
        <a:prstGeom prst="rect">
          <a:avLst/>
        </a:prstGeom>
        <a:noFill/>
      </xdr:spPr>
    </xdr:pic>
    <xdr:clientData fLocksWithSheet="0"/>
  </xdr:oneCellAnchor>
  <xdr:twoCellAnchor>
    <xdr:from>
      <xdr:col>24</xdr:col>
      <xdr:colOff>342900</xdr:colOff>
      <xdr:row>7</xdr:row>
      <xdr:rowOff>19050</xdr:rowOff>
    </xdr:from>
    <xdr:to>
      <xdr:col>27</xdr:col>
      <xdr:colOff>28575</xdr:colOff>
      <xdr:row>9</xdr:row>
      <xdr:rowOff>200025</xdr:rowOff>
    </xdr:to>
    <xdr:sp macro="[0]!PrejdiNaList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3E817256-D653-58FB-AE2E-BA9D80991CEE}"/>
            </a:ext>
          </a:extLst>
        </xdr:cNvPr>
        <xdr:cNvSpPr/>
      </xdr:nvSpPr>
      <xdr:spPr>
        <a:xfrm>
          <a:off x="9715500" y="1266825"/>
          <a:ext cx="1514475" cy="6000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Přejít na list</a:t>
          </a:r>
        </a:p>
      </xdr:txBody>
    </xdr:sp>
    <xdr:clientData/>
  </xdr:twoCellAnchor>
  <xdr:twoCellAnchor>
    <xdr:from>
      <xdr:col>24</xdr:col>
      <xdr:colOff>373380</xdr:colOff>
      <xdr:row>29</xdr:row>
      <xdr:rowOff>32385</xdr:rowOff>
    </xdr:from>
    <xdr:to>
      <xdr:col>27</xdr:col>
      <xdr:colOff>59055</xdr:colOff>
      <xdr:row>32</xdr:row>
      <xdr:rowOff>0</xdr:rowOff>
    </xdr:to>
    <xdr:sp macro="[0]!PrejdiNaList" textlink="">
      <xdr:nvSpPr>
        <xdr:cNvPr id="4" name="Obdélník: se zakulacenými rohy 3">
          <a:extLst>
            <a:ext uri="{FF2B5EF4-FFF2-40B4-BE49-F238E27FC236}">
              <a16:creationId xmlns:a16="http://schemas.microsoft.com/office/drawing/2014/main" id="{196EC253-2D51-4144-B3E2-4B10FD974A4B}"/>
            </a:ext>
          </a:extLst>
        </xdr:cNvPr>
        <xdr:cNvSpPr/>
      </xdr:nvSpPr>
      <xdr:spPr>
        <a:xfrm>
          <a:off x="9974580" y="5777865"/>
          <a:ext cx="1514475" cy="60769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Přejít na list</a:t>
          </a:r>
        </a:p>
      </xdr:txBody>
    </xdr:sp>
    <xdr:clientData/>
  </xdr:twoCellAnchor>
  <xdr:twoCellAnchor>
    <xdr:from>
      <xdr:col>24</xdr:col>
      <xdr:colOff>274320</xdr:colOff>
      <xdr:row>55</xdr:row>
      <xdr:rowOff>47625</xdr:rowOff>
    </xdr:from>
    <xdr:to>
      <xdr:col>26</xdr:col>
      <xdr:colOff>569595</xdr:colOff>
      <xdr:row>58</xdr:row>
      <xdr:rowOff>15240</xdr:rowOff>
    </xdr:to>
    <xdr:sp macro="[0]!PrejdiNaList" textlink="">
      <xdr:nvSpPr>
        <xdr:cNvPr id="6" name="Obdélník: se zakulacenými rohy 5">
          <a:extLst>
            <a:ext uri="{FF2B5EF4-FFF2-40B4-BE49-F238E27FC236}">
              <a16:creationId xmlns:a16="http://schemas.microsoft.com/office/drawing/2014/main" id="{C340447D-A10D-4857-98CE-21EA81FF5AE7}"/>
            </a:ext>
          </a:extLst>
        </xdr:cNvPr>
        <xdr:cNvSpPr/>
      </xdr:nvSpPr>
      <xdr:spPr>
        <a:xfrm>
          <a:off x="9875520" y="11340465"/>
          <a:ext cx="1514475" cy="60769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Přejít na list</a:t>
          </a:r>
        </a:p>
      </xdr:txBody>
    </xdr:sp>
    <xdr:clientData/>
  </xdr:twoCellAnchor>
  <xdr:twoCellAnchor>
    <xdr:from>
      <xdr:col>24</xdr:col>
      <xdr:colOff>251460</xdr:colOff>
      <xdr:row>81</xdr:row>
      <xdr:rowOff>17145</xdr:rowOff>
    </xdr:from>
    <xdr:to>
      <xdr:col>26</xdr:col>
      <xdr:colOff>546735</xdr:colOff>
      <xdr:row>83</xdr:row>
      <xdr:rowOff>198120</xdr:rowOff>
    </xdr:to>
    <xdr:sp macro="[0]!PrejdiNaList" textlink="">
      <xdr:nvSpPr>
        <xdr:cNvPr id="7" name="Obdélník: se zakulacenými rohy 6">
          <a:extLst>
            <a:ext uri="{FF2B5EF4-FFF2-40B4-BE49-F238E27FC236}">
              <a16:creationId xmlns:a16="http://schemas.microsoft.com/office/drawing/2014/main" id="{6780E18B-9A8D-4226-B987-41BD89F825CA}"/>
            </a:ext>
          </a:extLst>
        </xdr:cNvPr>
        <xdr:cNvSpPr/>
      </xdr:nvSpPr>
      <xdr:spPr>
        <a:xfrm>
          <a:off x="9852660" y="16857345"/>
          <a:ext cx="1514475" cy="60769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Přejít na list</a:t>
          </a:r>
        </a:p>
      </xdr:txBody>
    </xdr:sp>
    <xdr:clientData/>
  </xdr:twoCellAnchor>
  <xdr:twoCellAnchor>
    <xdr:from>
      <xdr:col>24</xdr:col>
      <xdr:colOff>352425</xdr:colOff>
      <xdr:row>11</xdr:row>
      <xdr:rowOff>66675</xdr:rowOff>
    </xdr:from>
    <xdr:to>
      <xdr:col>27</xdr:col>
      <xdr:colOff>38100</xdr:colOff>
      <xdr:row>14</xdr:row>
      <xdr:rowOff>38100</xdr:rowOff>
    </xdr:to>
    <xdr:sp macro="[0]!tisk_soupisky" textlink="">
      <xdr:nvSpPr>
        <xdr:cNvPr id="10" name="Obdélník: se zakulacenými rohy 9">
          <a:extLst>
            <a:ext uri="{FF2B5EF4-FFF2-40B4-BE49-F238E27FC236}">
              <a16:creationId xmlns:a16="http://schemas.microsoft.com/office/drawing/2014/main" id="{E982CDF3-E315-45A3-9077-27DE4C8EC223}"/>
            </a:ext>
          </a:extLst>
        </xdr:cNvPr>
        <xdr:cNvSpPr/>
      </xdr:nvSpPr>
      <xdr:spPr>
        <a:xfrm>
          <a:off x="9715500" y="1943100"/>
          <a:ext cx="1514475" cy="6000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 soupisku</a:t>
          </a:r>
        </a:p>
      </xdr:txBody>
    </xdr:sp>
    <xdr:clientData/>
  </xdr:twoCellAnchor>
  <xdr:twoCellAnchor>
    <xdr:from>
      <xdr:col>24</xdr:col>
      <xdr:colOff>381000</xdr:colOff>
      <xdr:row>32</xdr:row>
      <xdr:rowOff>85725</xdr:rowOff>
    </xdr:from>
    <xdr:to>
      <xdr:col>27</xdr:col>
      <xdr:colOff>66675</xdr:colOff>
      <xdr:row>35</xdr:row>
      <xdr:rowOff>57150</xdr:rowOff>
    </xdr:to>
    <xdr:sp macro="[0]!tisk_soupisky" textlink="">
      <xdr:nvSpPr>
        <xdr:cNvPr id="11" name="Obdélník: se zakulacenými rohy 10">
          <a:extLst>
            <a:ext uri="{FF2B5EF4-FFF2-40B4-BE49-F238E27FC236}">
              <a16:creationId xmlns:a16="http://schemas.microsoft.com/office/drawing/2014/main" id="{EFFF8C3F-E326-4B05-8564-90395F64B14A}"/>
            </a:ext>
          </a:extLst>
        </xdr:cNvPr>
        <xdr:cNvSpPr/>
      </xdr:nvSpPr>
      <xdr:spPr>
        <a:xfrm>
          <a:off x="9744075" y="6381750"/>
          <a:ext cx="1514475" cy="6000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 soupisku</a:t>
          </a:r>
        </a:p>
      </xdr:txBody>
    </xdr:sp>
    <xdr:clientData/>
  </xdr:twoCellAnchor>
  <xdr:twoCellAnchor>
    <xdr:from>
      <xdr:col>24</xdr:col>
      <xdr:colOff>266700</xdr:colOff>
      <xdr:row>58</xdr:row>
      <xdr:rowOff>104775</xdr:rowOff>
    </xdr:from>
    <xdr:to>
      <xdr:col>26</xdr:col>
      <xdr:colOff>561975</xdr:colOff>
      <xdr:row>61</xdr:row>
      <xdr:rowOff>76200</xdr:rowOff>
    </xdr:to>
    <xdr:sp macro="[0]!tisk_soupisky" textlink="">
      <xdr:nvSpPr>
        <xdr:cNvPr id="12" name="Obdélník: se zakulacenými rohy 11">
          <a:extLst>
            <a:ext uri="{FF2B5EF4-FFF2-40B4-BE49-F238E27FC236}">
              <a16:creationId xmlns:a16="http://schemas.microsoft.com/office/drawing/2014/main" id="{A6233931-ABE8-4D02-BBEA-0807A5CA71AD}"/>
            </a:ext>
          </a:extLst>
        </xdr:cNvPr>
        <xdr:cNvSpPr/>
      </xdr:nvSpPr>
      <xdr:spPr>
        <a:xfrm>
          <a:off x="9629775" y="11830050"/>
          <a:ext cx="1514475" cy="6000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 soupisku</a:t>
          </a:r>
        </a:p>
      </xdr:txBody>
    </xdr:sp>
    <xdr:clientData/>
  </xdr:twoCellAnchor>
  <xdr:twoCellAnchor>
    <xdr:from>
      <xdr:col>24</xdr:col>
      <xdr:colOff>257175</xdr:colOff>
      <xdr:row>84</xdr:row>
      <xdr:rowOff>66675</xdr:rowOff>
    </xdr:from>
    <xdr:to>
      <xdr:col>26</xdr:col>
      <xdr:colOff>552450</xdr:colOff>
      <xdr:row>87</xdr:row>
      <xdr:rowOff>38100</xdr:rowOff>
    </xdr:to>
    <xdr:sp macro="[0]!tisk_soupisky" textlink="">
      <xdr:nvSpPr>
        <xdr:cNvPr id="13" name="Obdélník: se zakulacenými rohy 12">
          <a:extLst>
            <a:ext uri="{FF2B5EF4-FFF2-40B4-BE49-F238E27FC236}">
              <a16:creationId xmlns:a16="http://schemas.microsoft.com/office/drawing/2014/main" id="{D780E900-0352-4BE8-B77F-B6957099A6F8}"/>
            </a:ext>
          </a:extLst>
        </xdr:cNvPr>
        <xdr:cNvSpPr/>
      </xdr:nvSpPr>
      <xdr:spPr>
        <a:xfrm>
          <a:off x="9620250" y="17240250"/>
          <a:ext cx="1514475" cy="6000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vytisknout soupisku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lejtr Jiri (JhP/TEF34)" id="{2097C2C4-3704-4708-B469-FD3CCAF347C3}" userId="S::slj4jh@bosch.com::8358f227-af81-4e2d-874f-95cb808f5691" providerId="AD"/>
</personList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4B391795-FB48-4D0B-BFBA-BD2D41032758}">
    <text>Nutné vyplnit ručně při zkoušce ZZO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8A12FDE9-D29D-4643-A56D-76A9CC874570}">
    <text>Nutné vyplnit ručně při zkoušce ZZO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F0159A41-9308-4FD1-BDCC-78FBC9011728}">
    <text>Nutné vyplnit ručně při zkoušce ZZO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95C49930-B768-4B1D-B668-1188430EAF86}">
    <text>Nutné vyplnit ručně při zkoušce ZZO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EF5605E0-E89A-4847-9B3A-FE9CC7A3E43F}">
    <text>Nutné vyplnit ručně při zkoušce ZZO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5EA29F81-31CF-49E2-8759-72946239C842}">
    <text>Nutné vyplnit ručně při zkoušce ZZO</text>
  </threadedComment>
</ThreadedComments>
</file>

<file path=xl/threadedComments/threadedComment7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F31A8BAB-3824-4D4F-AEFE-DF17E4BC6097}">
    <text>Nutné vyplnit ručně při zkoušce ZZO</text>
  </threadedComment>
</ThreadedComments>
</file>

<file path=xl/threadedComments/threadedComment8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E928E782-510C-4666-9634-50200C29B9E8}">
    <text>Nutné vyplnit ručně při zkoušce ZZO</text>
  </threadedComment>
</ThreadedComments>
</file>

<file path=xl/threadedComments/threadedComment9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180F34AA-47BC-4387-B9B2-81014F39E7DE}">
    <text>Nutné vyplnit ručně při zkoušce ZZO</text>
  </threadedComment>
</ThreadedComments>
</file>

<file path=xl/threadedComments/threadedComment10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39360BCF-ADCD-4B25-BDB9-665D8A08DA02}">
    <text>Nutné vyplnit ručně při zkoušce ZZO</text>
  </threadedComment>
</ThreadedComments>
</file>

<file path=xl/threadedComments/threadedComment11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867769CF-03F1-4F07-82D5-2CE7B90F162F}">
    <text>Nutné vyplnit ručně při zkoušce ZZO</text>
  </threadedComment>
</ThreadedComments>
</file>

<file path=xl/threadedComments/threadedComment12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07B180F3-17F3-4260-B98D-F49BA0EF57E1}">
    <text>Nutné vyplnit ručně při zkoušce ZZO</text>
  </threadedComment>
</ThreadedComments>
</file>

<file path=xl/threadedComments/threadedComment13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4DFAC4D0-BAD6-4938-A5BD-16EEE71AF2F9}">
    <text>Nutné vyplnit ručně při zkoušce ZZO</text>
  </threadedComment>
</ThreadedComments>
</file>

<file path=xl/threadedComments/threadedComment14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4698C293-BD97-4D4D-A9BC-A5EA5919EFB7}">
    <text>Nutné vyplnit ručně při zkoušce ZZO</text>
  </threadedComment>
</ThreadedComments>
</file>

<file path=xl/threadedComments/threadedComment15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CD9521F2-88A0-4659-AA37-5E4EE932C1D7}">
    <text>Nutné vyplnit ručně při zkoušce ZZO</text>
  </threadedComment>
</ThreadedComments>
</file>

<file path=xl/threadedComments/threadedComment16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1201D82E-E03E-4757-918D-4CD750C2E76A}">
    <text>Nutné vyplnit ručně při zkoušce ZZO</text>
  </threadedComment>
</ThreadedComments>
</file>

<file path=xl/threadedComments/threadedComment17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23843924-AA8B-4529-973B-ED48ED24A222}">
    <text>Nutné vyplnit ručně při zkoušce ZZO</text>
  </threadedComment>
</ThreadedComments>
</file>

<file path=xl/threadedComments/threadedComment18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8FEBC4BC-6627-4EFC-A115-FC62D2430098}">
    <text>Nutné vyplnit ručně při zkoušce ZZO</text>
  </threadedComment>
</ThreadedComments>
</file>

<file path=xl/threadedComments/threadedComment19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154D3AAE-7ED4-4F60-BF5E-87104ECDAE0F}">
    <text>Nutné vyplnit ručně při zkoušce ZZO</text>
  </threadedComment>
</ThreadedComments>
</file>

<file path=xl/threadedComments/threadedComment20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AFD58FC8-0D07-4F15-A40A-C7BA12B77DC4}">
    <text>Nutné vyplnit ručně při zkoušce ZZO</text>
  </threadedComment>
</ThreadedComments>
</file>

<file path=xl/threadedComments/threadedComment21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46D379B3-E5B9-4B55-A1DE-FF82220E8021}">
    <text>Nutné vyplnit ručně při zkoušce ZZO</text>
  </threadedComment>
</ThreadedComments>
</file>

<file path=xl/threadedComments/threadedComment22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046F8D71-8A17-493A-B370-0883B9E68FE7}">
    <text>Nutné vyplnit ručně při zkoušce ZZO</text>
  </threadedComment>
</ThreadedComments>
</file>

<file path=xl/threadedComments/threadedComment23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A416CC46-66E3-4ED5-A157-56E7C6220977}">
    <text>Nutné vyplnit ručně při zkoušce ZZO</text>
  </threadedComment>
</ThreadedComments>
</file>

<file path=xl/threadedComments/threadedComment24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80C1AD43-2394-4537-8828-497F219108BB}">
    <text>Nutné vyplnit ručně při zkoušce ZZO</text>
  </threadedComment>
</ThreadedComments>
</file>

<file path=xl/threadedComments/threadedComment25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BCCEFB78-BF4E-4E34-BE18-5DE48D186F48}">
    <text>Nutné vyplnit ručně při zkoušce ZZO</text>
  </threadedComment>
</ThreadedComments>
</file>

<file path=xl/threadedComments/threadedComment26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AE1FEBFD-788E-42FE-A564-FD2D83423DDC}">
    <text>Nutné vyplnit ručně při zkoušce ZZO</text>
  </threadedComment>
</ThreadedComments>
</file>

<file path=xl/threadedComments/threadedComment27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87316806-A89F-400B-AC30-12E2D99E5062}">
    <text>Nutné vyplnit ručně při zkoušce ZZO</text>
  </threadedComment>
</ThreadedComments>
</file>

<file path=xl/threadedComments/threadedComment28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C06B2250-D715-4322-8437-0EB4D0303217}">
    <text>Nutné vyplnit ručně při zkoušce ZZO</text>
  </threadedComment>
</ThreadedComments>
</file>

<file path=xl/threadedComments/threadedComment29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F93C425A-D33C-43FA-9E67-8FABA388BC39}">
    <text>Nutné vyplnit ručně při zkoušce ZZO</text>
  </threadedComment>
</ThreadedComments>
</file>

<file path=xl/threadedComments/threadedComment30.xml><?xml version="1.0" encoding="utf-8"?>
<ThreadedComments xmlns="http://schemas.microsoft.com/office/spreadsheetml/2018/threadedcomments" xmlns:x="http://schemas.openxmlformats.org/spreadsheetml/2006/main">
  <threadedComment ref="AA51" dT="2026-02-12T12:12:45.36" personId="{2097C2C4-3704-4708-B469-FD3CCAF347C3}" id="{5B093ABD-6C09-4FF7-B185-81C2A0A9AAF5}">
    <text>Nutné vyplnit ručně při zkoušce ZZO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Relationship Id="rId5" Type="http://schemas.microsoft.com/office/2017/10/relationships/threadedComment" Target="../threadedComments/threadedComment4.xml"/><Relationship Id="rId4" Type="http://schemas.openxmlformats.org/officeDocument/2006/relationships/comments" Target="../comments4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5" Type="http://schemas.microsoft.com/office/2017/10/relationships/threadedComment" Target="../threadedComments/threadedComment5.xml"/><Relationship Id="rId4" Type="http://schemas.openxmlformats.org/officeDocument/2006/relationships/comments" Target="../comments5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5" Type="http://schemas.microsoft.com/office/2017/10/relationships/threadedComment" Target="../threadedComments/threadedComment6.xml"/><Relationship Id="rId4" Type="http://schemas.openxmlformats.org/officeDocument/2006/relationships/comments" Target="../comments6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5" Type="http://schemas.microsoft.com/office/2017/10/relationships/threadedComment" Target="../threadedComments/threadedComment7.xml"/><Relationship Id="rId4" Type="http://schemas.openxmlformats.org/officeDocument/2006/relationships/comments" Target="../comments7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Relationship Id="rId5" Type="http://schemas.microsoft.com/office/2017/10/relationships/threadedComment" Target="../threadedComments/threadedComment8.xml"/><Relationship Id="rId4" Type="http://schemas.openxmlformats.org/officeDocument/2006/relationships/comments" Target="../comments8.xm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Relationship Id="rId5" Type="http://schemas.microsoft.com/office/2017/10/relationships/threadedComment" Target="../threadedComments/threadedComment9.xml"/><Relationship Id="rId4" Type="http://schemas.openxmlformats.org/officeDocument/2006/relationships/comments" Target="../comments9.xm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Relationship Id="rId5" Type="http://schemas.microsoft.com/office/2017/10/relationships/threadedComment" Target="../threadedComments/threadedComment10.xml"/><Relationship Id="rId4" Type="http://schemas.openxmlformats.org/officeDocument/2006/relationships/comments" Target="../comments10.xm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Relationship Id="rId5" Type="http://schemas.microsoft.com/office/2017/10/relationships/threadedComment" Target="../threadedComments/threadedComment11.xml"/><Relationship Id="rId4" Type="http://schemas.openxmlformats.org/officeDocument/2006/relationships/comments" Target="../comments11.xm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Relationship Id="rId5" Type="http://schemas.microsoft.com/office/2017/10/relationships/threadedComment" Target="../threadedComments/threadedComment12.xml"/><Relationship Id="rId4" Type="http://schemas.openxmlformats.org/officeDocument/2006/relationships/comments" Target="../comments12.xm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5" Type="http://schemas.microsoft.com/office/2017/10/relationships/threadedComment" Target="../threadedComments/threadedComment13.xml"/><Relationship Id="rId4" Type="http://schemas.openxmlformats.org/officeDocument/2006/relationships/comments" Target="../comments13.xml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Relationship Id="rId5" Type="http://schemas.microsoft.com/office/2017/10/relationships/threadedComment" Target="../threadedComments/threadedComment14.xml"/><Relationship Id="rId4" Type="http://schemas.openxmlformats.org/officeDocument/2006/relationships/comments" Target="../comments14.xm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Relationship Id="rId5" Type="http://schemas.microsoft.com/office/2017/10/relationships/threadedComment" Target="../threadedComments/threadedComment15.xml"/><Relationship Id="rId4" Type="http://schemas.openxmlformats.org/officeDocument/2006/relationships/comments" Target="../comments15.xml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Relationship Id="rId5" Type="http://schemas.microsoft.com/office/2017/10/relationships/threadedComment" Target="../threadedComments/threadedComment16.xml"/><Relationship Id="rId4" Type="http://schemas.openxmlformats.org/officeDocument/2006/relationships/comments" Target="../comments16.xm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Relationship Id="rId5" Type="http://schemas.microsoft.com/office/2017/10/relationships/threadedComment" Target="../threadedComments/threadedComment17.xml"/><Relationship Id="rId4" Type="http://schemas.openxmlformats.org/officeDocument/2006/relationships/comments" Target="../comments17.xml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Relationship Id="rId5" Type="http://schemas.microsoft.com/office/2017/10/relationships/threadedComment" Target="../threadedComments/threadedComment18.xml"/><Relationship Id="rId4" Type="http://schemas.openxmlformats.org/officeDocument/2006/relationships/comments" Target="../comments18.xml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Relationship Id="rId5" Type="http://schemas.microsoft.com/office/2017/10/relationships/threadedComment" Target="../threadedComments/threadedComment19.xml"/><Relationship Id="rId4" Type="http://schemas.openxmlformats.org/officeDocument/2006/relationships/comments" Target="../comments19.xml"/></Relationships>
</file>

<file path=xl/worksheets/_rels/sheet5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Relationship Id="rId5" Type="http://schemas.microsoft.com/office/2017/10/relationships/threadedComment" Target="../threadedComments/threadedComment20.xml"/><Relationship Id="rId4" Type="http://schemas.openxmlformats.org/officeDocument/2006/relationships/comments" Target="../comments20.xml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Relationship Id="rId5" Type="http://schemas.microsoft.com/office/2017/10/relationships/threadedComment" Target="../threadedComments/threadedComment21.xml"/><Relationship Id="rId4" Type="http://schemas.openxmlformats.org/officeDocument/2006/relationships/comments" Target="../comments21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Relationship Id="rId5" Type="http://schemas.microsoft.com/office/2017/10/relationships/threadedComment" Target="../threadedComments/threadedComment22.xml"/><Relationship Id="rId4" Type="http://schemas.openxmlformats.org/officeDocument/2006/relationships/comments" Target="../comments22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Relationship Id="rId5" Type="http://schemas.microsoft.com/office/2017/10/relationships/threadedComment" Target="../threadedComments/threadedComment23.xml"/><Relationship Id="rId4" Type="http://schemas.openxmlformats.org/officeDocument/2006/relationships/comments" Target="../comments23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Relationship Id="rId5" Type="http://schemas.microsoft.com/office/2017/10/relationships/threadedComment" Target="../threadedComments/threadedComment24.xml"/><Relationship Id="rId4" Type="http://schemas.openxmlformats.org/officeDocument/2006/relationships/comments" Target="../comments24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Relationship Id="rId5" Type="http://schemas.microsoft.com/office/2017/10/relationships/threadedComment" Target="../threadedComments/threadedComment25.xml"/><Relationship Id="rId4" Type="http://schemas.openxmlformats.org/officeDocument/2006/relationships/comments" Target="../comments25.xml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Relationship Id="rId5" Type="http://schemas.microsoft.com/office/2017/10/relationships/threadedComment" Target="../threadedComments/threadedComment26.xml"/><Relationship Id="rId4" Type="http://schemas.openxmlformats.org/officeDocument/2006/relationships/comments" Target="../comments26.xml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Relationship Id="rId5" Type="http://schemas.microsoft.com/office/2017/10/relationships/threadedComment" Target="../threadedComments/threadedComment27.xml"/><Relationship Id="rId4" Type="http://schemas.openxmlformats.org/officeDocument/2006/relationships/comments" Target="../comments27.xml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Relationship Id="rId5" Type="http://schemas.microsoft.com/office/2017/10/relationships/threadedComment" Target="../threadedComments/threadedComment28.xml"/><Relationship Id="rId4" Type="http://schemas.openxmlformats.org/officeDocument/2006/relationships/comments" Target="../comments28.xml"/></Relationships>
</file>

<file path=xl/worksheets/_rels/sheet5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Relationship Id="rId5" Type="http://schemas.microsoft.com/office/2017/10/relationships/threadedComment" Target="../threadedComments/threadedComment29.xml"/><Relationship Id="rId4" Type="http://schemas.openxmlformats.org/officeDocument/2006/relationships/comments" Target="../comments29.xml"/></Relationships>
</file>

<file path=xl/worksheets/_rels/sheet6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Relationship Id="rId5" Type="http://schemas.microsoft.com/office/2017/10/relationships/threadedComment" Target="../threadedComments/threadedComment30.xml"/><Relationship Id="rId4" Type="http://schemas.openxmlformats.org/officeDocument/2006/relationships/comments" Target="../comments30.xml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tabColor rgb="FFDCDCDC"/>
  </sheetPr>
  <dimension ref="A1:T50"/>
  <sheetViews>
    <sheetView zoomScaleNormal="100" workbookViewId="0">
      <selection activeCell="Q24" sqref="Q24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IF(Soupiska!W12="M",Soupiska!B12,"NE")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Soupiska!C12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Soupiska!E12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Soupiska!I12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Soupiska!K12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Soupiska!L12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Soupiska!N12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451">
        <f>Soupiska!P12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431">
        <f>Soupiska!C13</f>
        <v>0</v>
      </c>
      <c r="D16" s="432"/>
      <c r="E16" s="432"/>
      <c r="F16" s="433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431">
        <f>Soupiska!E13</f>
        <v>0</v>
      </c>
      <c r="D17" s="432"/>
      <c r="E17" s="432"/>
      <c r="F17" s="433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471">
        <f>Soupiska!I13</f>
        <v>0</v>
      </c>
      <c r="D18" s="472"/>
      <c r="E18" s="472"/>
      <c r="F18" s="473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 t="s">
        <v>44</v>
      </c>
      <c r="T18" s="462"/>
    </row>
    <row r="19" spans="1:20" ht="13.9" customHeight="1" x14ac:dyDescent="0.25">
      <c r="A19" s="457"/>
      <c r="B19" s="458"/>
      <c r="C19" s="474"/>
      <c r="D19" s="475"/>
      <c r="E19" s="475"/>
      <c r="F19" s="476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465" t="e">
        <f ca="1">DATE(IF(MID(Soupiska!C14,1,2)*1 &gt; YEAR(TODAY())-2000, 1900, 2000) + MID(Soupiska!C14,1,2), MOD(MID(Soupiska!C14,3,2),50), MID(Soupiska!C14,5,2))</f>
        <v>#VALUE!</v>
      </c>
      <c r="D20" s="466"/>
      <c r="E20" s="466"/>
      <c r="F20" s="467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502">
        <f>Soupiska!I14</f>
        <v>0</v>
      </c>
      <c r="D21" s="503"/>
      <c r="E21" s="503"/>
      <c r="F21" s="504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 t="s">
        <v>44</v>
      </c>
      <c r="T21" s="462"/>
    </row>
    <row r="22" spans="1:20" ht="13.9" customHeight="1" thickBot="1" x14ac:dyDescent="0.3">
      <c r="A22" s="500"/>
      <c r="B22" s="501"/>
      <c r="C22" s="505"/>
      <c r="D22" s="506"/>
      <c r="E22" s="506"/>
      <c r="F22" s="507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 t="s">
        <v>44</v>
      </c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 t="s">
        <v>44</v>
      </c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 t="s">
        <v>44</v>
      </c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 t="s">
        <v>44</v>
      </c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 t="s">
        <v>44</v>
      </c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 t="s">
        <v>44</v>
      </c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/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R+OIYNB10WBHq7oxyF4IcR0wwKxYrYqJNMlvNh7pmfziq6ozDr4h1jVdx1WF8OpTbr08uzb3vm8DLTpLvbVajw==" saltValue="AbeFxeBovMCklp7legWmUw==" spinCount="100000" sheet="1" objects="1" scenarios="1"/>
  <mergeCells count="162">
    <mergeCell ref="G1:T1"/>
    <mergeCell ref="A49:H49"/>
    <mergeCell ref="J49:L49"/>
    <mergeCell ref="N49:T49"/>
    <mergeCell ref="L34:N34"/>
    <mergeCell ref="O34:Q34"/>
    <mergeCell ref="R34:T34"/>
    <mergeCell ref="A43:C43"/>
    <mergeCell ref="D43:F43"/>
    <mergeCell ref="H43:K43"/>
    <mergeCell ref="M43:N43"/>
    <mergeCell ref="P43:Q43"/>
    <mergeCell ref="S43:T43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H37:K37"/>
    <mergeCell ref="M37:N37"/>
    <mergeCell ref="P37:Q37"/>
    <mergeCell ref="S37:T37"/>
    <mergeCell ref="A38:C38"/>
    <mergeCell ref="D38:F38"/>
    <mergeCell ref="H38:K38"/>
    <mergeCell ref="M38:N38"/>
    <mergeCell ref="P38:Q38"/>
    <mergeCell ref="S38:T38"/>
    <mergeCell ref="A37:F37"/>
    <mergeCell ref="A35:D35"/>
    <mergeCell ref="H35:K35"/>
    <mergeCell ref="M35:N35"/>
    <mergeCell ref="P35:Q35"/>
    <mergeCell ref="S35:T35"/>
    <mergeCell ref="H36:K36"/>
    <mergeCell ref="M36:N36"/>
    <mergeCell ref="P36:Q36"/>
    <mergeCell ref="S36:T36"/>
    <mergeCell ref="A32:D32"/>
    <mergeCell ref="A33:D33"/>
    <mergeCell ref="H33:K34"/>
    <mergeCell ref="L33:N33"/>
    <mergeCell ref="O33:Q33"/>
    <mergeCell ref="R33:T33"/>
    <mergeCell ref="A34:D34"/>
    <mergeCell ref="H29:K29"/>
    <mergeCell ref="S29:T29"/>
    <mergeCell ref="A30:D30"/>
    <mergeCell ref="A31:D31"/>
    <mergeCell ref="H30:O30"/>
    <mergeCell ref="A29:F29"/>
    <mergeCell ref="P30:T30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A23:F23"/>
    <mergeCell ref="H23:K23"/>
    <mergeCell ref="S23:T23"/>
    <mergeCell ref="A24:B24"/>
    <mergeCell ref="C24:F24"/>
    <mergeCell ref="H24:K24"/>
    <mergeCell ref="S24:T24"/>
    <mergeCell ref="A21:B22"/>
    <mergeCell ref="C21:F22"/>
    <mergeCell ref="H21:K21"/>
    <mergeCell ref="S21:T21"/>
    <mergeCell ref="H22:K22"/>
    <mergeCell ref="S22:T22"/>
    <mergeCell ref="A20:B20"/>
    <mergeCell ref="C20:F20"/>
    <mergeCell ref="H20:K20"/>
    <mergeCell ref="S20:T20"/>
    <mergeCell ref="C18:F19"/>
    <mergeCell ref="A17:B17"/>
    <mergeCell ref="C17:F17"/>
    <mergeCell ref="H17:K17"/>
    <mergeCell ref="S17:T17"/>
    <mergeCell ref="A18:B18"/>
    <mergeCell ref="H18:K18"/>
    <mergeCell ref="S18:T18"/>
    <mergeCell ref="S13:T16"/>
    <mergeCell ref="A14:B14"/>
    <mergeCell ref="C14:F14"/>
    <mergeCell ref="O14:O16"/>
    <mergeCell ref="P14:P16"/>
    <mergeCell ref="Q14:Q16"/>
    <mergeCell ref="A15:F15"/>
    <mergeCell ref="A19:B19"/>
    <mergeCell ref="H19:K19"/>
    <mergeCell ref="S19:T19"/>
    <mergeCell ref="C6:F7"/>
    <mergeCell ref="K6:L6"/>
    <mergeCell ref="M6:N6"/>
    <mergeCell ref="O6:P6"/>
    <mergeCell ref="Q6:R6"/>
    <mergeCell ref="A12:B12"/>
    <mergeCell ref="C12:F12"/>
    <mergeCell ref="A13:B13"/>
    <mergeCell ref="C13:F13"/>
    <mergeCell ref="H13:K16"/>
    <mergeCell ref="L13:L16"/>
    <mergeCell ref="A16:B16"/>
    <mergeCell ref="C16:F16"/>
    <mergeCell ref="A10:B10"/>
    <mergeCell ref="C10:F10"/>
    <mergeCell ref="H10:J10"/>
    <mergeCell ref="M13:M16"/>
    <mergeCell ref="N13:N16"/>
    <mergeCell ref="R13:R16"/>
    <mergeCell ref="A42:B42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Q10:R10"/>
    <mergeCell ref="S10:T10"/>
    <mergeCell ref="A11:B11"/>
    <mergeCell ref="C11:F11"/>
    <mergeCell ref="S6:T6"/>
    <mergeCell ref="K7:L7"/>
    <mergeCell ref="M7:N7"/>
    <mergeCell ref="O7:P7"/>
    <mergeCell ref="A8:B9"/>
    <mergeCell ref="C8:F9"/>
    <mergeCell ref="H8:J8"/>
    <mergeCell ref="H9:J9"/>
    <mergeCell ref="A6:B7"/>
  </mergeCells>
  <dataValidations disablePrompts="1" count="1">
    <dataValidation type="list" allowBlank="1" showInputMessage="1" showErrorMessage="1" sqref="P30:T30" xr:uid="{00000000-0002-0000-00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7">
    <tabColor rgb="FFDCDCDC"/>
  </sheetPr>
  <dimension ref="A1:W50"/>
  <sheetViews>
    <sheetView topLeftCell="A2" workbookViewId="0">
      <selection activeCell="C12" sqref="C12:F1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IF(Soupiska!W15="M",Soupiska!B15,"NE")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Soupiska!C15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Soupiska!E15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Soupiska!I15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Soupiska!K15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Soupiska!L15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Soupiska!N15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Soupiska!P15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Soupiska!C16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3" ht="13.9" customHeight="1" x14ac:dyDescent="0.25">
      <c r="A17" s="477" t="s">
        <v>38</v>
      </c>
      <c r="B17" s="478"/>
      <c r="C17" s="597">
        <f>Soupiska!E16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  <c r="W17"/>
    </row>
    <row r="18" spans="1:23" ht="13.9" customHeight="1" x14ac:dyDescent="0.25">
      <c r="A18" s="484" t="s">
        <v>42</v>
      </c>
      <c r="B18" s="485"/>
      <c r="C18" s="600">
        <f>Soupiska!I16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3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3" ht="13.9" customHeight="1" x14ac:dyDescent="0.25">
      <c r="A20" s="463" t="s">
        <v>25</v>
      </c>
      <c r="B20" s="464"/>
      <c r="C20" s="606" t="e">
        <f ca="1">DATE(IF(MID(Soupiska!C17,1,2)*1 &gt; YEAR(TODAY())-2000, 1900, 2000) + MID(Soupiska!C17,1,2), MOD(MID(Soupiska!C17,3,2),50), MID(Soupiska!C17,5,2))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3" ht="13.9" customHeight="1" x14ac:dyDescent="0.25">
      <c r="A21" s="498" t="s">
        <v>47</v>
      </c>
      <c r="B21" s="499"/>
      <c r="C21" s="600">
        <f>Soupiska!I17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3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3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3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3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3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3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3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3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3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3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3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/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RvWfppM3UDO/dIAwRDXl3kWA3x8X/4n8FXqSyJP3kSILEfwC/QfdDMk1Liy3Tly7vhVMRcUwU29eHVz9EHSuQA==" saltValue="l9DrNHhTgtZUwRgVj8Mkxg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01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8"/>
  <dimension ref="A1:W50"/>
  <sheetViews>
    <sheetView workbookViewId="0">
      <selection activeCell="C17" sqref="C17:G17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3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3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3" ht="17.45" customHeight="1" x14ac:dyDescent="0.35">
      <c r="A3" s="356" t="s">
        <v>2</v>
      </c>
      <c r="B3" s="357"/>
      <c r="C3" s="357"/>
      <c r="D3" s="360" t="str">
        <f ca="1">IF(Soupiska!W18="M",Soupiska!B18,"NE")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3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3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3" ht="13.9" customHeight="1" thickBot="1" x14ac:dyDescent="0.3">
      <c r="A6" s="407" t="s">
        <v>10</v>
      </c>
      <c r="B6" s="408"/>
      <c r="C6" s="411">
        <f>Soupiska!C18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3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3" ht="13.9" customHeight="1" x14ac:dyDescent="0.25">
      <c r="A8" s="391" t="s">
        <v>19</v>
      </c>
      <c r="B8" s="392"/>
      <c r="C8" s="395">
        <f>Soupiska!E18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/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3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3" ht="13.9" customHeight="1" thickBot="1" x14ac:dyDescent="0.3">
      <c r="A10" s="384" t="s">
        <v>22</v>
      </c>
      <c r="B10" s="385"/>
      <c r="C10" s="386">
        <f>Soupiska!I18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3" ht="13.9" customHeight="1" x14ac:dyDescent="0.25">
      <c r="A11" s="384" t="s">
        <v>24</v>
      </c>
      <c r="B11" s="385"/>
      <c r="C11" s="386">
        <f>Soupiska!K18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3" ht="13.9" customHeight="1" thickBot="1" x14ac:dyDescent="0.3">
      <c r="A12" s="384" t="s">
        <v>25</v>
      </c>
      <c r="B12" s="385"/>
      <c r="C12" s="414">
        <f>Soupiska!L18</f>
        <v>0</v>
      </c>
      <c r="D12" s="415"/>
      <c r="E12" s="415"/>
      <c r="F12" s="416"/>
      <c r="P12" s="150" t="s">
        <v>0</v>
      </c>
    </row>
    <row r="13" spans="1:23" ht="13.9" customHeight="1" x14ac:dyDescent="0.25">
      <c r="A13" s="384" t="s">
        <v>26</v>
      </c>
      <c r="B13" s="385"/>
      <c r="C13" s="417">
        <f>Soupiska!N18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3" ht="13.9" customHeight="1" thickBot="1" x14ac:dyDescent="0.3">
      <c r="A14" s="449" t="s">
        <v>34</v>
      </c>
      <c r="B14" s="450"/>
      <c r="C14" s="596">
        <f>Soupiska!P18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3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3" ht="13.9" customHeight="1" thickBot="1" x14ac:dyDescent="0.3">
      <c r="A16" s="429" t="s">
        <v>10</v>
      </c>
      <c r="B16" s="430"/>
      <c r="C16" s="597">
        <f>Soupiska!C19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  <c r="W16" s="338"/>
    </row>
    <row r="17" spans="1:20" ht="13.9" customHeight="1" x14ac:dyDescent="0.25">
      <c r="A17" s="477" t="s">
        <v>38</v>
      </c>
      <c r="B17" s="478"/>
      <c r="C17" s="597">
        <f>Soupiska!E19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Soupiska!I19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DATE(IF(MID(Soupiska!C20,1,2)*1 &gt; YEAR(TODAY())-2000, 1900, 2000) + MID(Soupiska!C20,1,2), MOD(MID(Soupiska!C20,3,2),50), MID(Soupiska!C20,5,2))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Soupiska!I20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j+MbDVi+v/jphMRhKLM5esvV9swzijBo/88PjUKLcnVAn6inbhkYITV/Xt8b9pujRRQAmiPl3aGMVbfueAEfNg==" saltValue="AhdlsSUNd4sdcFZRnQ7v2Q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02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ist9">
    <tabColor rgb="FFDCDCDC"/>
  </sheetPr>
  <dimension ref="A1:T50"/>
  <sheetViews>
    <sheetView workbookViewId="0">
      <selection activeCell="P8" sqref="P8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IF(Soupiska!W21="M",Soupiska!B21,"NE")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Soupiska!C21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Soupiska!E21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/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Soupiska!I21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Soupiska!K21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Soupiska!L21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Soupiska!N21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Soupiska!P21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431">
        <f>Soupiska!C22</f>
        <v>0</v>
      </c>
      <c r="D16" s="432"/>
      <c r="E16" s="432"/>
      <c r="F16" s="433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431">
        <f>Soupiska!E22</f>
        <v>0</v>
      </c>
      <c r="D17" s="432"/>
      <c r="E17" s="432"/>
      <c r="F17" s="433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471">
        <f>Soupiska!I22</f>
        <v>0</v>
      </c>
      <c r="D18" s="472"/>
      <c r="E18" s="472"/>
      <c r="F18" s="473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474"/>
      <c r="D19" s="475"/>
      <c r="E19" s="475"/>
      <c r="F19" s="476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465" t="e">
        <f ca="1">DATE(IF(MID(Soupiska!C23,1,2)*1 &gt; YEAR(TODAY())-2000, 1900, 2000) + MID(Soupiska!C23,1,2), MOD(MID(Soupiska!C23,3,2),50), MID(Soupiska!C23,5,2))</f>
        <v>#VALUE!</v>
      </c>
      <c r="D20" s="466"/>
      <c r="E20" s="466"/>
      <c r="F20" s="467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502">
        <f>Soupiska!I23</f>
        <v>0</v>
      </c>
      <c r="D21" s="503"/>
      <c r="E21" s="503"/>
      <c r="F21" s="504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505"/>
      <c r="D22" s="506"/>
      <c r="E22" s="506"/>
      <c r="F22" s="507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qptNfRWeVQrU6RhDr3DhqEJC3TuYzj0Hqvo7+FOZAKQxPneAIe3xBpr5okjeaTioUWlyTMymOIVfgRUympETug==" saltValue="WvFp4ga8Ia5+xWabT0PA1g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03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ist10"/>
  <dimension ref="A1:T50"/>
  <sheetViews>
    <sheetView workbookViewId="0">
      <selection activeCell="C17" sqref="C17:G17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IF(Soupiska!W24="M",Soupiska!B24,"NE")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Soupiska!C24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156" t="s">
        <v>0</v>
      </c>
      <c r="S7" s="155">
        <v>79</v>
      </c>
      <c r="T7" s="156"/>
    </row>
    <row r="8" spans="1:20" ht="13.9" customHeight="1" x14ac:dyDescent="0.25">
      <c r="A8" s="391" t="s">
        <v>19</v>
      </c>
      <c r="B8" s="392"/>
      <c r="C8" s="395">
        <f>Soupiska!E24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158" t="s">
        <v>0</v>
      </c>
      <c r="M8" s="157">
        <v>79</v>
      </c>
      <c r="N8" s="158" t="s">
        <v>0</v>
      </c>
      <c r="O8" s="157">
        <v>79</v>
      </c>
      <c r="P8" s="158" t="s">
        <v>0</v>
      </c>
      <c r="Q8" s="157">
        <v>21</v>
      </c>
      <c r="R8" s="159" t="s">
        <v>0</v>
      </c>
      <c r="S8" s="157">
        <v>21</v>
      </c>
      <c r="T8" s="159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161" t="s">
        <v>0</v>
      </c>
      <c r="M9" s="160">
        <v>21</v>
      </c>
      <c r="N9" s="161" t="s">
        <v>0</v>
      </c>
      <c r="O9" s="160">
        <v>21</v>
      </c>
      <c r="P9" s="161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Soupiska!I24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Soupiska!K24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Soupiska!L24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Soupiska!N24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Soupiska!P24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Soupiska!C25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Soupiska!E25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612"/>
      <c r="T17" s="613"/>
    </row>
    <row r="18" spans="1:20" ht="13.9" customHeight="1" x14ac:dyDescent="0.25">
      <c r="A18" s="484" t="s">
        <v>42</v>
      </c>
      <c r="B18" s="485"/>
      <c r="C18" s="600">
        <f>Soupiska!I25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614"/>
      <c r="T18" s="615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614"/>
      <c r="T19" s="615"/>
    </row>
    <row r="20" spans="1:20" ht="13.9" customHeight="1" x14ac:dyDescent="0.25">
      <c r="A20" s="463" t="s">
        <v>25</v>
      </c>
      <c r="B20" s="464"/>
      <c r="C20" s="606" t="e">
        <f ca="1">DATE(IF(MID(Soupiska!C26,1,2)*1 &gt; YEAR(TODAY())-2000, 1900, 2000) + MID(Soupiska!C26,1,2), MOD(MID(Soupiska!C26,3,2),50), MID(Soupiska!C26,5,2))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614"/>
      <c r="T20" s="615"/>
    </row>
    <row r="21" spans="1:20" ht="13.9" customHeight="1" x14ac:dyDescent="0.25">
      <c r="A21" s="498" t="s">
        <v>47</v>
      </c>
      <c r="B21" s="499"/>
      <c r="C21" s="600">
        <f>Soupiska!I26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614"/>
      <c r="T21" s="615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616"/>
      <c r="T22" s="617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614"/>
      <c r="T23" s="615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614"/>
      <c r="T24" s="615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614"/>
      <c r="T25" s="615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614"/>
      <c r="T26" s="615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614"/>
      <c r="T27" s="615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618"/>
      <c r="T28" s="619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379" t="s">
        <v>241</v>
      </c>
      <c r="Q30" s="382"/>
      <c r="R30" s="382"/>
      <c r="S30" s="382"/>
      <c r="T30" s="38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/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57"/>
      <c r="N35" s="559"/>
      <c r="O35" s="206">
        <v>5</v>
      </c>
      <c r="P35" s="620"/>
      <c r="Q35" s="621"/>
      <c r="R35" s="206">
        <v>10</v>
      </c>
      <c r="S35" s="620"/>
      <c r="T35" s="621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67"/>
      <c r="N36" s="569"/>
      <c r="O36" s="207">
        <v>15</v>
      </c>
      <c r="P36" s="567"/>
      <c r="Q36" s="569"/>
      <c r="R36" s="208">
        <v>15</v>
      </c>
      <c r="S36" s="622"/>
      <c r="T36" s="617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67"/>
      <c r="N37" s="569"/>
      <c r="O37" s="207">
        <v>15</v>
      </c>
      <c r="P37" s="622"/>
      <c r="Q37" s="617"/>
      <c r="R37" s="207">
        <v>10</v>
      </c>
      <c r="S37" s="622"/>
      <c r="T37" s="617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8"/>
      <c r="N38" s="569"/>
      <c r="O38" s="207">
        <v>20</v>
      </c>
      <c r="P38" s="622"/>
      <c r="Q38" s="617"/>
      <c r="R38" s="207">
        <v>15</v>
      </c>
      <c r="S38" s="622"/>
      <c r="T38" s="617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623"/>
      <c r="Q39" s="617"/>
      <c r="R39" s="207">
        <v>5</v>
      </c>
      <c r="S39" s="622"/>
      <c r="T39" s="617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623"/>
      <c r="T40" s="617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67"/>
      <c r="N41" s="569"/>
      <c r="O41" s="207">
        <v>20</v>
      </c>
      <c r="P41" s="622"/>
      <c r="Q41" s="617"/>
      <c r="R41" s="207">
        <v>15</v>
      </c>
      <c r="S41" s="622"/>
      <c r="T41" s="617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623"/>
      <c r="Q42" s="617"/>
      <c r="R42" s="209">
        <v>15</v>
      </c>
      <c r="S42" s="623"/>
      <c r="T42" s="617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04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ist11"/>
  <dimension ref="A1:T50"/>
  <sheetViews>
    <sheetView topLeftCell="A9" workbookViewId="0">
      <selection activeCell="C12" sqref="C12:F1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IF(Soupiska!W27="M",Soupiska!B27,"NE")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Soupiska!C27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Soupiska!E27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Soupiska!I27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Soupiska!K27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Soupiska!L27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Soupiska!N27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Soupiska!P27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431">
        <f>Soupiska!C28</f>
        <v>0</v>
      </c>
      <c r="D16" s="432"/>
      <c r="E16" s="432"/>
      <c r="F16" s="433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431">
        <f>Soupiska!E28</f>
        <v>0</v>
      </c>
      <c r="D17" s="432"/>
      <c r="E17" s="432"/>
      <c r="F17" s="433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471">
        <f>Soupiska!I28</f>
        <v>0</v>
      </c>
      <c r="D18" s="472"/>
      <c r="E18" s="472"/>
      <c r="F18" s="473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474"/>
      <c r="D19" s="475"/>
      <c r="E19" s="475"/>
      <c r="F19" s="476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465" t="e">
        <f ca="1">DATE(IF(MID(Soupiska!C29,1,2)*1 &gt; YEAR(TODAY())-2000, 1900, 2000) + MID(Soupiska!C29,1,2), MOD(MID(Soupiska!C29,3,2),50), MID(Soupiska!C29,5,2))</f>
        <v>#VALUE!</v>
      </c>
      <c r="D20" s="466"/>
      <c r="E20" s="466"/>
      <c r="F20" s="467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502">
        <f>Soupiska!I29</f>
        <v>0</v>
      </c>
      <c r="D21" s="503"/>
      <c r="E21" s="503"/>
      <c r="F21" s="504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505"/>
      <c r="D22" s="506"/>
      <c r="E22" s="506"/>
      <c r="F22" s="507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ohfK1LYdFvhQLRX7B/XVvsDXJSYRPzEDwrQPLXsv/0VVeJpN28qBdTNj1I2koNOZXMxxUqOahhvWU8RkX6MtSw==" saltValue="RHf51GkT8uJ7J+z5OzaWeg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05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ist12"/>
  <dimension ref="A1:T50"/>
  <sheetViews>
    <sheetView topLeftCell="A3" workbookViewId="0">
      <selection activeCell="C12" sqref="C12:F1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IF(Soupiska!W30="M",Soupiska!B30,"NE")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Soupiska!C30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Soupiska!E30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Soupiska!I30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Soupiska!K30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Soupiska!L30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Soupiska!N30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Soupiska!P30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431">
        <f>Soupiska!C31</f>
        <v>0</v>
      </c>
      <c r="D16" s="432"/>
      <c r="E16" s="432"/>
      <c r="F16" s="433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431">
        <f>Soupiska!E31</f>
        <v>0</v>
      </c>
      <c r="D17" s="432"/>
      <c r="E17" s="432"/>
      <c r="F17" s="433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471">
        <f>Soupiska!I31</f>
        <v>0</v>
      </c>
      <c r="D18" s="472"/>
      <c r="E18" s="472"/>
      <c r="F18" s="473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474"/>
      <c r="D19" s="475"/>
      <c r="E19" s="475"/>
      <c r="F19" s="476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465" t="e">
        <f ca="1">DATE(IF(MID(Soupiska!C32,1,2)*1 &gt; YEAR(TODAY())-2000, 1900, 2000) + MID(Soupiska!C32,1,2), MOD(MID(Soupiska!C32,3,2),50), MID(Soupiska!C32,5,2))</f>
        <v>#VALUE!</v>
      </c>
      <c r="D20" s="466"/>
      <c r="E20" s="466"/>
      <c r="F20" s="467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502">
        <f>Soupiska!I32</f>
        <v>0</v>
      </c>
      <c r="D21" s="503"/>
      <c r="E21" s="503"/>
      <c r="F21" s="504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505"/>
      <c r="D22" s="506"/>
      <c r="E22" s="506"/>
      <c r="F22" s="507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77zVHZekVxikKpjtWncAPPZJiK99tN9RP8NTuGwYs4Sl9uZ5FstMKQsrttQGDEJLplfesEYq5qRo3HEVEoTgCA==" saltValue="QBLIOnXZS5itm0vlxASazw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06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ist13"/>
  <dimension ref="A1:T50"/>
  <sheetViews>
    <sheetView workbookViewId="0">
      <selection activeCell="C12" sqref="C12:F1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IF(Soupiska!W33="M",Soupiska!B33,"NE")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Soupiska!C33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Soupiska!E33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Soupiska!I33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Soupiska!K33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Soupiska!L33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Soupiska!N33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Soupiska!P33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Soupiska!C34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Soupiska!E34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Soupiska!I34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DATE(IF(MID(Soupiska!C35,1,2)*1 &gt; YEAR(TODAY())-2000, 1900, 2000) + MID(Soupiska!C35,1,2), MOD(MID(Soupiska!C35,3,2),50), MID(Soupiska!C35,5,2))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Soupiska!I35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neJywpCf+tt1rQTMGMc90rzrBvlj4AmLq/Vu8LSiiIYbCbxxog4YZaYMLGwgGnkKC4jQd+QmV4a+bkXplLK3rw==" saltValue="/OucaALDW2WN93xtbS4jUw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07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ist14"/>
  <dimension ref="A1:T50"/>
  <sheetViews>
    <sheetView workbookViewId="0">
      <selection activeCell="C12" sqref="C12:F1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IF(Soupiska!W36="M",Soupiska!B36,"NE")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Soupiska!C36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Soupiska!E36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Soupiska!I36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Soupiska!K36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Soupiska!L36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Soupiska!N36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Soupiska!P36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Soupiska!C37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Soupiska!E37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Soupiska!I37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DATE(IF(MID(Soupiska!C38,1,2)*1 &gt; YEAR(TODAY())-2000, 1900, 2000) + MID(Soupiska!C38,1,2), MOD(MID(Soupiska!C38,3,2),50), MID(Soupiska!C38,5,2))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Soupiska!I38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dldg8/ycq+CjzpuJF/ZGtom+RumJGL7GdrrB6+37HOda0XzVSRRuH23Aqs3sP0tCNjB88A1SUvxZcSs0OwXedw==" saltValue="9wHk35SWVaEP44I8uGGZUg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08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List15"/>
  <dimension ref="A1:T50"/>
  <sheetViews>
    <sheetView workbookViewId="0">
      <selection activeCell="C12" sqref="C12:F1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IF(Soupiska!W39="M",Soupiska!B39,"NE")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Soupiska!C39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Soupiska!E39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/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Soupiska!I39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Soupiska!K39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Soupiska!L39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Soupiska!N39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Soupiska!P39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Soupiska!C40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Soupiska!E40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Soupiska!I40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>DATE(IF(LEN(Soupiska!C41)=6,IF(MID(Soupiska!C41,1,2)*1&gt;54,1900,2000),1900)+MID(Soupiska!C41,1,2),MOD(MID(Soupiska!C41,3,2),50),MID(Soupiska!C41,5,2))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Soupiska!I41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+vDV4xRpZ15EVrQGeth6qQQb+QTMR1cQBCT79+YaFSjwMKLU9TGCyxZBK2FquityNhqDWzXJZA5QU7gWoJ6tGQ==" saltValue="Y4KSu8eFXY33D+yENcQvlg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09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List16">
    <tabColor rgb="FFDCDCDC"/>
  </sheetPr>
  <dimension ref="A1:T50"/>
  <sheetViews>
    <sheetView workbookViewId="0">
      <selection activeCell="C12" sqref="C12:F1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IF(Soupiska!W42="M",Soupiska!B42,"NE")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Soupiska!C42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Soupiska!E42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/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Soupiska!I42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Soupiska!K42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Soupiska!L42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Soupiska!N42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Soupiska!P42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Soupiska!C43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Soupiska!E43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Soupiska!I43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DATE(IF(MID(Soupiska!C44,1,2)*1 &gt; YEAR(TODAY())-2000, 1900, 2000) + MID(Soupiska!C44,1,2), MOD(MID(Soupiska!C44,3,2),50), MID(Soupiska!C44,5,2))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Soupiska!I44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RlJ9EsPfinKxkx6D/xiwCcrXHJK1BT24cefZegAfpAJtps+FtqVTP7J0LSSMjUCquoPX2R/sIKrbJF0k6ULBlw==" saltValue="fYyk9cNlr3PMaUB3UDSpvw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0A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List17">
    <tabColor rgb="FFDCDCDC"/>
  </sheetPr>
  <dimension ref="A1:T50"/>
  <sheetViews>
    <sheetView workbookViewId="0">
      <selection activeCell="C12" sqref="C12:F1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IF(Soupiska!W45="M",Soupiska!B45,"NE")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Soupiska!C45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Soupiska!E45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/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Soupiska!I45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Soupiska!K45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Soupiska!L45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Soupiska!N45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Soupiska!P45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Soupiska!C46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Soupiska!E46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Soupiska!I46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DATE(IF(MID(Soupiska!C47,1,2)*1 &gt; YEAR(TODAY())-2000, 1900, 2000) + MID(Soupiska!C47,1,2), MOD(MID(Soupiska!C47,3,2),50), MID(Soupiska!C47,5,2))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Soupiska!I47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+iMO17AnX28ZpMubR8VY8rcW4bf+ScWeDHp1jRu1KIXEXXMKAkxh24Cix8z4JLBG3eHKzUDSqOrLKEifYoDsmQ==" saltValue="8F9ZpthSXudvoEe4t79d7Q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0B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List18">
    <tabColor rgb="FFDCDCDC"/>
  </sheetPr>
  <dimension ref="A1:T50"/>
  <sheetViews>
    <sheetView workbookViewId="0">
      <selection activeCell="C12" sqref="C12:F1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IF(Soupiska!W48="M",Soupiska!B48,"NE")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Soupiska!C48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Soupiska!E48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339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34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Soupiska!I48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Soupiska!K48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Soupiska!L48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Soupiska!N48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Soupiska!P48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Soupiska!C49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Soupiska!E49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Soupiska!I49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DATE(IF(MID(Soupiska!C50,1,2)*1 &gt; YEAR(TODAY())-2000, 1900, 2000) + MID(Soupiska!C50,1,2), MOD(MID(Soupiska!C50,3,2),50), MID(Soupiska!C50,5,2))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Soupiska!I50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379" t="s">
        <v>241</v>
      </c>
      <c r="Q30" s="382"/>
      <c r="R30" s="382"/>
      <c r="S30" s="382"/>
      <c r="T30" s="38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dmBNltDwf3Sn/ezubrWU6rkM/Y3scQ8KndthDLQmtBKAmvS7yfFBBsEVCL6kxc9AW2eHt0xQSowCkuujV4cAjA==" saltValue="pTwMI5v8qyRVmIM9YbXMdQ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0C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List19"/>
  <dimension ref="A1:T50"/>
  <sheetViews>
    <sheetView topLeftCell="A3" workbookViewId="0">
      <selection activeCell="C12" sqref="C12:F1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IF(Soupiska!W51="M",Soupiska!B51,"NE")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Soupiska!C51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Soupiska!E51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Soupiska!I51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Soupiska!K51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Soupiska!L51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Soupiska!N51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Soupiska!P51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Soupiska!C52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Soupiska!E52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Soupiska!I52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DATE(IF(MID(Soupiska!C53,1,2)*1 &gt; YEAR(TODAY())-2000, 1900, 2000) + MID(Soupiska!C53,1,2), MOD(MID(Soupiska!C53,3,2),50), MID(Soupiska!C53,5,2))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Soupiska!I53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1GAtVj2BqVp+YD0Rn5HTPmpuCv4XyaRu4P8O3m4v+aFOOkZ+UJoGs9iQXTzqIoSUSeLTbQtFgMNatvoBNWuLig==" saltValue="mbCrFOZwNdFLlwRCJ3FOVA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0D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List20">
    <tabColor rgb="FFDCDCDC"/>
  </sheetPr>
  <dimension ref="A1:T50"/>
  <sheetViews>
    <sheetView workbookViewId="0">
      <selection activeCell="C12" sqref="C12:F1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IF(Soupiska!W54="M",Soupiska!B54,"NE")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Soupiska!C54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Soupiska!E54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Soupiska!I54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Soupiska!K54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Soupiska!L54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Soupiska!N54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Soupiska!P54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Soupiska!C55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Soupiska!E55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Soupiska!I55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DATE(IF(MID(Soupiska!C56,1,2)*1 &gt; YEAR(TODAY())-2000, 1900, 2000) + MID(Soupiska!C56,1,2), MOD(MID(Soupiska!C56,3,2),50), MID(Soupiska!C56,5,2))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Soupiska!I56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624" t="s">
        <v>40</v>
      </c>
      <c r="N39" s="625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WYS0zI/fM01sDFe2FmCaS4mTPccBMSe72BXJXADIVo/oYKjONSP1BmLW93ZARhrXk4/+SJbciHkF10G/5+mrMw==" saltValue="3yhLJsaSoblzdMlcYWjtiQ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0E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List21">
    <tabColor rgb="FFDCDCDC"/>
  </sheetPr>
  <dimension ref="A1:T50"/>
  <sheetViews>
    <sheetView workbookViewId="0">
      <selection activeCell="C12" sqref="C12:F1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IF(Soupiska!W57="M",Soupiska!B57,"NE")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Soupiska!C57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Soupiska!E57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Soupiska!I57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Soupiska!K57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Soupiska!L57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Soupiska!N57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Soupiska!P57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Soupiska!C58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Soupiska!E58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Soupiska!I58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DATE(IF(MID(Soupiska!C59,1,2)*1 &gt; YEAR(TODAY())-2000, 1900, 2000) + MID(Soupiska!C59,1,2), MOD(MID(Soupiska!C59,3,2),50), MID(Soupiska!C59,5,2))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Soupiska!I59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k5+o58LLWZCg1PfYW7qYtGHZCnJ/GhPuGeWE8MdmVk1GbryhjReIKH0zuZlzVmynlo4OOJuHa31Hs5nU32GJ+w==" saltValue="SKVzAEAlm800tsxEqrU5NQ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0F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List22">
    <tabColor rgb="FFDCDCDC"/>
  </sheetPr>
  <dimension ref="A1:V50"/>
  <sheetViews>
    <sheetView workbookViewId="0">
      <selection activeCell="C12" sqref="C12:F1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2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2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2" ht="17.45" customHeight="1" x14ac:dyDescent="0.35">
      <c r="A3" s="356" t="s">
        <v>2</v>
      </c>
      <c r="B3" s="357"/>
      <c r="C3" s="357"/>
      <c r="D3" s="360" t="str">
        <f ca="1">IF(Soupiska!W60="M",Soupiska!B60,"NE")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2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2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2" ht="13.9" customHeight="1" thickBot="1" x14ac:dyDescent="0.3">
      <c r="A6" s="407" t="s">
        <v>10</v>
      </c>
      <c r="B6" s="408"/>
      <c r="C6" s="411">
        <f>Soupiska!C60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2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2" ht="13.9" customHeight="1" x14ac:dyDescent="0.25">
      <c r="A8" s="391" t="s">
        <v>19</v>
      </c>
      <c r="B8" s="392"/>
      <c r="C8" s="395">
        <f>Soupiska!E60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2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2" ht="13.9" customHeight="1" thickBot="1" x14ac:dyDescent="0.3">
      <c r="A10" s="384" t="s">
        <v>22</v>
      </c>
      <c r="B10" s="385"/>
      <c r="C10" s="386">
        <f>Soupiska!I60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2" ht="13.9" customHeight="1" x14ac:dyDescent="0.25">
      <c r="A11" s="384" t="s">
        <v>24</v>
      </c>
      <c r="B11" s="385"/>
      <c r="C11" s="386">
        <f>Soupiska!K60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2" ht="13.9" customHeight="1" thickBot="1" x14ac:dyDescent="0.3">
      <c r="A12" s="384" t="s">
        <v>25</v>
      </c>
      <c r="B12" s="385"/>
      <c r="C12" s="414">
        <f>Soupiska!L60</f>
        <v>0</v>
      </c>
      <c r="D12" s="415"/>
      <c r="E12" s="415"/>
      <c r="F12" s="416"/>
      <c r="P12" s="150" t="s">
        <v>0</v>
      </c>
    </row>
    <row r="13" spans="1:22" ht="13.9" customHeight="1" x14ac:dyDescent="0.25">
      <c r="A13" s="384" t="s">
        <v>26</v>
      </c>
      <c r="B13" s="385"/>
      <c r="C13" s="417">
        <f>Soupiska!N60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2" ht="13.9" customHeight="1" thickBot="1" x14ac:dyDescent="0.3">
      <c r="A14" s="449" t="s">
        <v>34</v>
      </c>
      <c r="B14" s="450"/>
      <c r="C14" s="596">
        <f>Soupiska!P60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2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2" ht="13.9" customHeight="1" thickBot="1" x14ac:dyDescent="0.3">
      <c r="A16" s="429" t="s">
        <v>10</v>
      </c>
      <c r="B16" s="430"/>
      <c r="C16" s="597">
        <f>Soupiska!C61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  <c r="V16" s="338"/>
    </row>
    <row r="17" spans="1:20" ht="13.9" customHeight="1" x14ac:dyDescent="0.25">
      <c r="A17" s="477" t="s">
        <v>38</v>
      </c>
      <c r="B17" s="478"/>
      <c r="C17" s="597">
        <f>Soupiska!E61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Soupiska!I61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DATE(IF(MID(Soupiska!C62,1,2)*1 &gt; YEAR(TODAY())-2000, 1900, 2000) + MID(Soupiska!C62,1,2), MOD(MID(Soupiska!C62,3,2),50), MID(Soupiska!C62,5,2))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Soupiska!I62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yyqr2e7kmBKHfs3T7n275h2+NUBY+enYZXqf9gf4YOxiX8FK/RULSnnFyni73CxyNmzPl/e61HcOJcNkwNZF6A==" saltValue="fJp5rikQXjr5fgZElpNbDw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10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List23">
    <tabColor rgb="FFDCDCDC"/>
  </sheetPr>
  <dimension ref="A1:T50"/>
  <sheetViews>
    <sheetView workbookViewId="0">
      <selection activeCell="H32" sqref="H3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IF(Soupiska!W63="M",Soupiska!B63,"NE")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Soupiska!C63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Soupiska!E63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Soupiska!I63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Soupiska!K63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Soupiska!L63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Soupiska!N63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Soupiska!P63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Soupiska!C64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Soupiska!E64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Soupiska!I64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DATE(IF(MID(Soupiska!C65,1,2)*1 &gt; YEAR(TODAY())-2000, 1900, 2000) + MID(Soupiska!C65,1,2), MOD(MID(Soupiska!C65,3,2),50), MID(Soupiska!C65,5,2))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Soupiska!I65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mJT7NdCxK+cMKMFfjHmAVpI9T4cq6DVHlVO2zbrENrCdoCuyIcfLJuAAQwQ+SGcIClsbiVG6CpjkglEMRnClUA==" saltValue="lHHBi/3M263wwPDoE7dHLQ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11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List24">
    <tabColor rgb="FFDCDCDC"/>
  </sheetPr>
  <dimension ref="A1:T50"/>
  <sheetViews>
    <sheetView workbookViewId="0">
      <selection activeCell="C12" sqref="C12:F1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IF(Soupiska!W66="M",Soupiska!B66,"NE")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Soupiska!C66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Soupiska!E66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Soupiska!I66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Soupiska!K66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Soupiska!L66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Soupiska!N66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Soupiska!P66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Soupiska!C67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Soupiska!E67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Soupiska!I67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DATE(IF(MID(Soupiska!C68,1,2)*1 &gt; YEAR(TODAY())-2000, 1900, 2000) + MID(Soupiska!C68,1,2), MOD(MID(Soupiska!C68,3,2),50), MID(Soupiska!C68,5,2))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Soupiska!I68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G30" s="338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G31" s="338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G32" s="338"/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G33" s="338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G34" s="338"/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Og3g1FxPc0cTEcotowLkh5oVzE1aaJaOwYs/SVLOPH45XE2ubHTQxzlcdnbrNsF8EeI0CLKSYzPodWNJQQ2Qnw==" saltValue="RvlhArBJzGGXwMyWQAi6wg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12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List25">
    <tabColor rgb="FFDCDCDC"/>
  </sheetPr>
  <dimension ref="A1:T50"/>
  <sheetViews>
    <sheetView workbookViewId="0">
      <selection activeCell="S35" activeCellId="12" sqref="L8:L9 N8:N9 P8:P9 R7:R8 T7:T8 S17:T28 P30:T30 F30:F34 M35:N38 M41:N41 P35:Q39 P41:Q42 S35:T4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IF(Soupiska!W69="M",Soupiska!B69,"NE")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Soupiska!C69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156" t="s">
        <v>0</v>
      </c>
      <c r="S7" s="155">
        <v>79</v>
      </c>
      <c r="T7" s="156"/>
    </row>
    <row r="8" spans="1:20" ht="13.9" customHeight="1" x14ac:dyDescent="0.25">
      <c r="A8" s="391" t="s">
        <v>19</v>
      </c>
      <c r="B8" s="392"/>
      <c r="C8" s="395">
        <f>Soupiska!E69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158" t="s">
        <v>0</v>
      </c>
      <c r="M8" s="157">
        <v>79</v>
      </c>
      <c r="N8" s="158" t="s">
        <v>0</v>
      </c>
      <c r="O8" s="157">
        <v>79</v>
      </c>
      <c r="P8" s="158" t="s">
        <v>0</v>
      </c>
      <c r="Q8" s="157">
        <v>21</v>
      </c>
      <c r="R8" s="159" t="s">
        <v>0</v>
      </c>
      <c r="S8" s="157">
        <v>21</v>
      </c>
      <c r="T8" s="159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161" t="s">
        <v>0</v>
      </c>
      <c r="M9" s="160">
        <v>21</v>
      </c>
      <c r="N9" s="161" t="s">
        <v>0</v>
      </c>
      <c r="O9" s="160">
        <v>21</v>
      </c>
      <c r="P9" s="161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Soupiska!I69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Soupiska!K69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Soupiska!L69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Soupiska!N69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Soupiska!P69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Soupiska!C70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Soupiska!E70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612"/>
      <c r="T17" s="613"/>
    </row>
    <row r="18" spans="1:20" ht="13.9" customHeight="1" x14ac:dyDescent="0.25">
      <c r="A18" s="484" t="s">
        <v>42</v>
      </c>
      <c r="B18" s="485"/>
      <c r="C18" s="600">
        <f>Soupiska!I70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614"/>
      <c r="T18" s="615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614"/>
      <c r="T19" s="615"/>
    </row>
    <row r="20" spans="1:20" ht="13.9" customHeight="1" x14ac:dyDescent="0.25">
      <c r="A20" s="463" t="s">
        <v>25</v>
      </c>
      <c r="B20" s="464"/>
      <c r="C20" s="606" t="e">
        <f ca="1">DATE(IF(MID(Soupiska!C71,1,2)*1 &gt; YEAR(TODAY())-2000, 1900, 2000) + MID(Soupiska!C71,1,2), MOD(MID(Soupiska!C71,3,2),50), MID(Soupiska!C71,5,2))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614"/>
      <c r="T20" s="615"/>
    </row>
    <row r="21" spans="1:20" ht="13.9" customHeight="1" x14ac:dyDescent="0.25">
      <c r="A21" s="498" t="s">
        <v>47</v>
      </c>
      <c r="B21" s="499"/>
      <c r="C21" s="600">
        <f>Soupiska!I71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614"/>
      <c r="T21" s="615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616"/>
      <c r="T22" s="617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614"/>
      <c r="T23" s="615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614"/>
      <c r="T24" s="615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614"/>
      <c r="T25" s="615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614"/>
      <c r="T26" s="615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614"/>
      <c r="T27" s="615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618"/>
      <c r="T28" s="619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341"/>
      <c r="H30" s="532" t="s">
        <v>195</v>
      </c>
      <c r="I30" s="533"/>
      <c r="J30" s="533"/>
      <c r="K30" s="533"/>
      <c r="L30" s="533"/>
      <c r="M30" s="533"/>
      <c r="N30" s="533"/>
      <c r="O30" s="534"/>
      <c r="P30" s="379" t="s">
        <v>241</v>
      </c>
      <c r="Q30" s="382"/>
      <c r="R30" s="382"/>
      <c r="S30" s="382"/>
      <c r="T30" s="38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341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342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342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343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57"/>
      <c r="N35" s="559"/>
      <c r="O35" s="206">
        <v>5</v>
      </c>
      <c r="P35" s="620"/>
      <c r="Q35" s="621"/>
      <c r="R35" s="206">
        <v>10</v>
      </c>
      <c r="S35" s="620"/>
      <c r="T35" s="621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67"/>
      <c r="N36" s="569"/>
      <c r="O36" s="207">
        <v>15</v>
      </c>
      <c r="P36" s="567"/>
      <c r="Q36" s="569"/>
      <c r="R36" s="208">
        <v>15</v>
      </c>
      <c r="S36" s="622"/>
      <c r="T36" s="617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67"/>
      <c r="N37" s="569"/>
      <c r="O37" s="207">
        <v>15</v>
      </c>
      <c r="P37" s="622"/>
      <c r="Q37" s="617"/>
      <c r="R37" s="207">
        <v>10</v>
      </c>
      <c r="S37" s="622"/>
      <c r="T37" s="617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8"/>
      <c r="N38" s="569"/>
      <c r="O38" s="207">
        <v>20</v>
      </c>
      <c r="P38" s="622"/>
      <c r="Q38" s="617"/>
      <c r="R38" s="207">
        <v>15</v>
      </c>
      <c r="S38" s="622"/>
      <c r="T38" s="617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623"/>
      <c r="Q39" s="617"/>
      <c r="R39" s="207">
        <v>5</v>
      </c>
      <c r="S39" s="622"/>
      <c r="T39" s="617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623"/>
      <c r="T40" s="617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67"/>
      <c r="N41" s="569"/>
      <c r="O41" s="207">
        <v>20</v>
      </c>
      <c r="P41" s="622"/>
      <c r="Q41" s="617"/>
      <c r="R41" s="207">
        <v>15</v>
      </c>
      <c r="S41" s="622"/>
      <c r="T41" s="617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623"/>
      <c r="Q42" s="617"/>
      <c r="R42" s="209">
        <v>15</v>
      </c>
      <c r="S42" s="623"/>
      <c r="T42" s="617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184x13bQaR9nbwyY437Z5mfz3/FzOmmxGJ2lCTl1bXZr/OMPtIyQ6fm8nyOhAWQjuIo7GwNelqpQbzWGyi3XlA==" saltValue="j1Je4InPWWYjvtD8SPItLw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13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List26">
    <tabColor rgb="FFDCDCDC"/>
  </sheetPr>
  <dimension ref="A1:T50"/>
  <sheetViews>
    <sheetView topLeftCell="A16" workbookViewId="0">
      <selection activeCell="S35" activeCellId="12" sqref="L8:L9 N8:N9 P8:P9 R7:R8 T7:T8 S17:T28 P30:T30 F30:F34 M35:N38 M41:N41 P35:Q39 P41:Q42 S35:T4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IF(Soupiska!W72="M",Soupiska!B72,"NE")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Soupiska!C72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Soupiska!E72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Soupiska!I72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Soupiska!K72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Soupiska!L72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Soupiska!N72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Soupiska!P72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Soupiska!C73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Soupiska!E73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Soupiska!I73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DATE(IF(MID(Soupiska!C74,1,2)*1 &gt; YEAR(TODAY())-2000, 1900, 2000) + MID(Soupiska!C74,1,2), MOD(MID(Soupiska!C74,3,2),50), MID(Soupiska!C74,5,2))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Soupiska!I74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q7dIU6AO0LVK+QqxqL5PzdcsSfi8Ii9fGe35o9FEodGZaxmGtXSCfGM6ZWthKeXFiWMnT+qaAqxa12J8QKtOrA==" saltValue="t1uup+FRe4XFkgJ5y1j9KQ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14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List27">
    <tabColor rgb="FFDCDCDC"/>
  </sheetPr>
  <dimension ref="A1:T50"/>
  <sheetViews>
    <sheetView topLeftCell="A16" workbookViewId="0">
      <selection activeCell="S35" activeCellId="12" sqref="L8:L9 N8:N9 P8:P9 R7:R8 T7:T8 S17:T28 P30:T30 F30:F34 M35:N38 M41:N41 P35:Q39 P41:Q42 S35:T4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IF(Soupiska!W75="M",Soupiska!B75,"NE")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Soupiska!C75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Soupiska!E75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Soupiska!I75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Soupiska!K75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Soupiska!L75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Soupiska!N75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Soupiska!P75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Soupiska!C76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Soupiska!E76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Soupiska!I76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DATE(IF(MID(Soupiska!C77,1,2)*1 &gt; YEAR(TODAY())-2000, 1900, 2000) + MID(Soupiska!C77,1,2), MOD(MID(Soupiska!C77,3,2),50), MID(Soupiska!C77,5,2))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Soupiska!I77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AlXs/XjCEcIEW0I1BRV2RfzKHCUvjzq/n+lvOZa7no+k/1uqbRbLEZWVrZeXuHbPXJeJ4fYI1afHNW2NDPD3yA==" saltValue="rDBrDSF++fVrGhOXlsQ/4w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15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List28">
    <tabColor rgb="FFDCDCDC"/>
  </sheetPr>
  <dimension ref="A1:T50"/>
  <sheetViews>
    <sheetView topLeftCell="A19" workbookViewId="0">
      <selection activeCell="S35" activeCellId="12" sqref="L8:L9 N8:N9 P8:P9 R7:R8 T7:T8 S17:T28 P30:T30 F30:F34 M35:N38 M41:N41 P35:Q39 P41:Q42 S35:T4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IF(Soupiska!W78="M",Soupiska!B78,"NE")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Soupiska!C78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Soupiska!E78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Soupiska!I78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Soupiska!K78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Soupiska!L78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Soupiska!N78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Soupiska!P78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Soupiska!C79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Soupiska!E79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Soupiska!I79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DATE(IF(MID(Soupiska!C80,1,2)*1 &gt; YEAR(TODAY())-2000, 1900, 2000) + MID(Soupiska!C80,1,2), MOD(MID(Soupiska!C80,3,2),50), MID(Soupiska!C80,5,2))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Soupiska!I80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b7SmzQMf/wbbZihsoXcDwl+aJkIA4Gxt124eMNbFUU5uygXFupMtQo5SSttCrqM+eeFDKgH0okqlfHN9wCURag==" saltValue="Ao733Na6kDgP6jE3eCv/MQ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16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List29">
    <tabColor rgb="FFDCDCDC"/>
  </sheetPr>
  <dimension ref="A1:W50"/>
  <sheetViews>
    <sheetView workbookViewId="0">
      <selection activeCell="S35" activeCellId="13" sqref="W19 L8:L9 N8:N9 P8:P9 R7:R8 T7:T8 S17:T28 P30:T30 F30:F34 M35:N38 M41:N41 P35:Q39 P41:Q42 S35:T4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IF(Soupiska!W81="M",Soupiska!B81,"NE")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Soupiska!C81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Soupiska!E81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Soupiska!I81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Soupiska!K81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Soupiska!L81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Soupiska!N81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Soupiska!P81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Soupiska!C82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3" ht="13.9" customHeight="1" x14ac:dyDescent="0.25">
      <c r="A17" s="477" t="s">
        <v>38</v>
      </c>
      <c r="B17" s="478"/>
      <c r="C17" s="597">
        <f>Soupiska!E82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3" ht="13.9" customHeight="1" x14ac:dyDescent="0.25">
      <c r="A18" s="484" t="s">
        <v>42</v>
      </c>
      <c r="B18" s="485"/>
      <c r="C18" s="600">
        <f>Soupiska!I82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3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  <c r="W19" s="338"/>
    </row>
    <row r="20" spans="1:23" ht="13.9" customHeight="1" x14ac:dyDescent="0.25">
      <c r="A20" s="463" t="s">
        <v>25</v>
      </c>
      <c r="B20" s="464"/>
      <c r="C20" s="606" t="e">
        <f ca="1">DATE(IF(MID(Soupiska!C83,1,2)*1 &gt; YEAR(TODAY())-2000, 1900, 2000) + MID(Soupiska!C83,1,2), MOD(MID(Soupiska!C83,3,2),50), MID(Soupiska!C83,5,2))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3" ht="13.9" customHeight="1" x14ac:dyDescent="0.25">
      <c r="A21" s="498" t="s">
        <v>47</v>
      </c>
      <c r="B21" s="499"/>
      <c r="C21" s="600">
        <f>Soupiska!I83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3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3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3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3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3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3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3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3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3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3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3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S22bYFik3gWwSTpOl96s003j2gUMJhwJ8mhYJIvM7rmjdiPvFd0PR1nD7LMkH/UyI2cwmqnSg23cAZfFa/mMfQ==" saltValue="wV9usGlziRhUgoDW05KLTQ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17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List30">
    <tabColor rgb="FFDCDCDC"/>
  </sheetPr>
  <dimension ref="A1:T50"/>
  <sheetViews>
    <sheetView topLeftCell="A3" workbookViewId="0">
      <selection activeCell="S35" activeCellId="12" sqref="L8:L9 N8:N9 P8:P9 R7:R8 T7:T8 S17:T28 P30:T30 F30:F34 M35:N38 M41:N41 P35:Q39 P41:Q42 S35:T4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IF(Soupiska!W84="M",Soupiska!B84,"NE")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Soupiska!C84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Soupiska!E84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Soupiska!I84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Soupiska!K84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Soupiska!L84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Soupiska!N84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Soupiska!P84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Soupiska!C85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Soupiska!E85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Soupiska!I85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>DATE(IF(LEN(Soupiska!C86)=6,IF(MID(Soupiska!C86,1,2)*1&gt;54,1900,2000),1900)+MID(Soupiska!C86,1,2),MOD(MID(Soupiska!C86,3,2),50),MID(Soupiska!C86,5,2))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Soupiska!I86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9WskO+cwEKkZjPYVriSmEc5+GpfMzS2SXRyieDQh8DwT5bETewOjepneRhS+iIZ1CJDfIt2OMNOEHIn2PO0A3Q==" saltValue="TB0lyX2d9HPe8bSbJsADFg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18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List31">
    <tabColor rgb="FFDCDCDC"/>
  </sheetPr>
  <dimension ref="A1:T50"/>
  <sheetViews>
    <sheetView workbookViewId="0">
      <selection activeCell="C12" sqref="C12:F1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IF(Soupiska!W87="M",Soupiska!B87,"NE")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Soupiska!C87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Soupiska!E87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Soupiska!I87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Soupiska!K87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Soupiska!L87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Soupiska!N87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Soupiska!P87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Soupiska!C88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Soupiska!E88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Soupiska!I88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DATE(IF(MID(Soupiska!C89,1,2)*1 &gt; YEAR(TODAY())-2000, 1900, 2000) + MID(Soupiska!C89,1,2), MOD(MID(Soupiska!C89,3,2),50), MID(Soupiska!C89,5,2))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Soupiska!I89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341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341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342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342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343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lQbLWDMtxpUA4d73LmpleoB4GbLXUfU+nzLVTy269VSsvTGWb7cvNRFsYttIrDYgK2ILju3Ha1QsyDfphuHkhA==" saltValue="t3+WP/BwUzwjiD18uSRJqw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19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List32">
    <tabColor rgb="FFDCDCDC"/>
  </sheetPr>
  <dimension ref="A1:T50"/>
  <sheetViews>
    <sheetView workbookViewId="0">
      <selection activeCell="V35" sqref="V35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IF(Soupiska!W90="M",Soupiska!B90,"NE")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Soupiska!C90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Soupiska!E90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Soupiska!I90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Soupiska!K90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Soupiska!L90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Soupiska!N90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Soupiska!P90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Soupiska!C91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Soupiska!E91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Soupiska!I91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DATE(IF(MID(Soupiska!C92,1,2)*1 &gt; YEAR(TODAY())-2000, 1900, 2000) + MID(Soupiska!C92,1,2), MOD(MID(Soupiska!C92,3,2),50), MID(Soupiska!C92,5,2))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Soupiska!I92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mHtPkSX78wvroIxGPjN0qJd/4C2dZwCP5ncRBTISo7o8C7f/KKTpEzjts2B+BhP2QIh6mMNeyNkQ35VrNYpQdQ==" saltValue="BP6DtkFqSW4QZEIEoMyajA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1A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List33">
    <tabColor rgb="FFDCDCDC"/>
  </sheetPr>
  <dimension ref="A1:T50"/>
  <sheetViews>
    <sheetView workbookViewId="0">
      <selection activeCell="U27" sqref="U27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IF(Soupiska!W93="M",Soupiska!B93,"NE")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Soupiska!C93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Soupiska!E93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Soupiska!I93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Soupiska!K93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Soupiska!L93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Soupiska!N93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Soupiska!P93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Soupiska!C94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Soupiska!E94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Soupiska!I94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DATE(IF(MID(Soupiska!C95,1,2)*1 &gt; YEAR(TODAY())-2000, 1900, 2000) + MID(Soupiska!C95,1,2), MOD(MID(Soupiska!C95,3,2),50), MID(Soupiska!C95,5,2))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Soupiska!I95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t2gMm4kSKW6pyPzQXKDkEk+q4HnpEQuJPB6quXUrgd62h1Ww4jnq7uBvfFa2by2ZqZ9QYAnn0Bj+JdqBvaPFIA==" saltValue="2WbiSAX3S/Sn+X0MFuoNig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1B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List34">
    <tabColor rgb="FFDCDCDC"/>
  </sheetPr>
  <dimension ref="A1:T50"/>
  <sheetViews>
    <sheetView workbookViewId="0">
      <selection activeCell="H39" sqref="H39:K39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IF(Soupiska!W96="M",Soupiska!B96,"NE")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Soupiska!C96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Soupiska!E96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Soupiska!I96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Soupiska!K96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Soupiska!L96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Soupiska!N96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Soupiska!P96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Soupiska!C97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Soupiska!E97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Soupiska!I97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DATE(IF(MID(Soupiska!C98,1,2)*1 &gt; YEAR(TODAY())-2000, 1900, 2000) + MID(Soupiska!C98,1,2), MOD(MID(Soupiska!C98,3,2),50), MID(Soupiska!C98,5,2))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Soupiska!I98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TrQ/Ge3pW2xqjxXgpOizJ1vkmP/YaCbGIS+Du+z9DsD2aAdQCCqP3yyVfDWlRtKsorpPIDNuSnKY7BEllyF41g==" saltValue="DQtkvS/HibLFlW1R06E0dg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1C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List35">
    <tabColor rgb="FFDCDCDC"/>
  </sheetPr>
  <dimension ref="A1:T50"/>
  <sheetViews>
    <sheetView workbookViewId="0">
      <selection activeCell="S35" activeCellId="12" sqref="L8:L9 N8:N9 P8:P9 R7:R8 T7:T8 S17:T28 P30:T30 F30:F34 M35:N38 M41:N41 P35:Q39 P41:Q42 S35:T42"/>
    </sheetView>
  </sheetViews>
  <sheetFormatPr defaultColWidth="8.85546875" defaultRowHeight="15" x14ac:dyDescent="0.25"/>
  <cols>
    <col min="1" max="2" width="4.140625" style="150" customWidth="1"/>
    <col min="3" max="3" width="4.5703125" style="150" customWidth="1"/>
    <col min="4" max="4" width="2.5703125" style="150" customWidth="1"/>
    <col min="5" max="6" width="4.42578125" style="150" customWidth="1"/>
    <col min="7" max="7" width="0.42578125" style="150" customWidth="1"/>
    <col min="8" max="8" width="4.85546875" style="150" customWidth="1"/>
    <col min="9" max="9" width="4.140625" style="150" customWidth="1"/>
    <col min="10" max="10" width="9.5703125" style="150" customWidth="1"/>
    <col min="11" max="13" width="4.42578125" style="150" customWidth="1"/>
    <col min="14" max="14" width="4.5703125" style="150" customWidth="1"/>
    <col min="15" max="15" width="4.42578125" style="150" customWidth="1"/>
    <col min="16" max="16" width="4.140625" style="150" customWidth="1"/>
    <col min="17" max="17" width="4.5703125" style="150" customWidth="1"/>
    <col min="18" max="18" width="3.85546875" style="150" customWidth="1"/>
    <col min="19" max="19" width="4.140625" style="150" customWidth="1"/>
    <col min="20" max="20" width="4.42578125" style="150" customWidth="1"/>
    <col min="21" max="16384" width="8.85546875" style="150"/>
  </cols>
  <sheetData>
    <row r="1" spans="1:20" ht="23.45" customHeight="1" x14ac:dyDescent="0.35">
      <c r="G1" s="575" t="s">
        <v>90</v>
      </c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</row>
    <row r="2" spans="1:20" ht="13.15" customHeight="1" thickBot="1" x14ac:dyDescent="0.3">
      <c r="G2" s="151" t="s">
        <v>0</v>
      </c>
      <c r="H2" s="355" t="s">
        <v>1</v>
      </c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</row>
    <row r="3" spans="1:20" ht="17.45" customHeight="1" x14ac:dyDescent="0.35">
      <c r="A3" s="356" t="s">
        <v>2</v>
      </c>
      <c r="B3" s="357"/>
      <c r="C3" s="357"/>
      <c r="D3" s="360" t="str">
        <f ca="1">IF(Soupiska!W99="M",Soupiska!B99,"NE")</f>
        <v>NE</v>
      </c>
      <c r="E3" s="361"/>
      <c r="F3" s="362"/>
      <c r="G3" s="152" t="s">
        <v>0</v>
      </c>
      <c r="H3" s="366" t="s">
        <v>3</v>
      </c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</row>
    <row r="4" spans="1:20" ht="4.1500000000000004" customHeight="1" thickBot="1" x14ac:dyDescent="0.4">
      <c r="A4" s="358"/>
      <c r="B4" s="359"/>
      <c r="C4" s="359"/>
      <c r="D4" s="363"/>
      <c r="E4" s="364"/>
      <c r="F4" s="365"/>
      <c r="H4" s="153"/>
      <c r="I4" s="153"/>
      <c r="J4" s="153"/>
      <c r="K4" s="154"/>
      <c r="L4" s="154"/>
      <c r="M4" s="154"/>
      <c r="N4" s="154"/>
      <c r="O4" s="154"/>
      <c r="P4" s="154"/>
      <c r="Q4" s="154"/>
      <c r="R4" s="154"/>
      <c r="S4" s="154"/>
      <c r="T4" s="154"/>
    </row>
    <row r="5" spans="1:20" ht="13.9" customHeight="1" thickBot="1" x14ac:dyDescent="0.3">
      <c r="A5" s="367" t="s">
        <v>4</v>
      </c>
      <c r="B5" s="367"/>
      <c r="C5" s="367"/>
      <c r="D5" s="367"/>
      <c r="E5" s="367"/>
      <c r="F5" s="367"/>
      <c r="H5" s="368" t="s">
        <v>5</v>
      </c>
      <c r="I5" s="369"/>
      <c r="J5" s="370"/>
      <c r="K5" s="377" t="s">
        <v>6</v>
      </c>
      <c r="L5" s="378"/>
      <c r="M5" s="379" t="s">
        <v>7</v>
      </c>
      <c r="N5" s="380"/>
      <c r="O5" s="379" t="s">
        <v>8</v>
      </c>
      <c r="P5" s="380"/>
      <c r="Q5" s="353" t="s">
        <v>9</v>
      </c>
      <c r="R5" s="354"/>
      <c r="S5" s="354"/>
      <c r="T5" s="381"/>
    </row>
    <row r="6" spans="1:20" ht="13.9" customHeight="1" thickBot="1" x14ac:dyDescent="0.3">
      <c r="A6" s="407" t="s">
        <v>10</v>
      </c>
      <c r="B6" s="408"/>
      <c r="C6" s="411">
        <f>Soupiska!C99</f>
        <v>0</v>
      </c>
      <c r="D6" s="412"/>
      <c r="E6" s="412"/>
      <c r="F6" s="413"/>
      <c r="H6" s="371"/>
      <c r="I6" s="372"/>
      <c r="J6" s="373"/>
      <c r="K6" s="379" t="s">
        <v>11</v>
      </c>
      <c r="L6" s="380"/>
      <c r="M6" s="379" t="s">
        <v>12</v>
      </c>
      <c r="N6" s="380"/>
      <c r="O6" s="379" t="s">
        <v>13</v>
      </c>
      <c r="P6" s="380"/>
      <c r="Q6" s="389" t="s">
        <v>14</v>
      </c>
      <c r="R6" s="390"/>
      <c r="S6" s="389" t="s">
        <v>15</v>
      </c>
      <c r="T6" s="390"/>
    </row>
    <row r="7" spans="1:20" ht="13.9" customHeight="1" thickBot="1" x14ac:dyDescent="0.3">
      <c r="A7" s="409"/>
      <c r="B7" s="410"/>
      <c r="C7" s="398"/>
      <c r="D7" s="399"/>
      <c r="E7" s="399"/>
      <c r="F7" s="400"/>
      <c r="H7" s="374"/>
      <c r="I7" s="375"/>
      <c r="J7" s="376"/>
      <c r="K7" s="379" t="s">
        <v>16</v>
      </c>
      <c r="L7" s="380"/>
      <c r="M7" s="379" t="s">
        <v>17</v>
      </c>
      <c r="N7" s="380"/>
      <c r="O7" s="379" t="s">
        <v>18</v>
      </c>
      <c r="P7" s="380"/>
      <c r="Q7" s="155">
        <v>79</v>
      </c>
      <c r="R7" s="230" t="s">
        <v>0</v>
      </c>
      <c r="S7" s="155">
        <v>79</v>
      </c>
      <c r="T7" s="230"/>
    </row>
    <row r="8" spans="1:20" ht="13.9" customHeight="1" x14ac:dyDescent="0.25">
      <c r="A8" s="391" t="s">
        <v>19</v>
      </c>
      <c r="B8" s="392"/>
      <c r="C8" s="395">
        <f>Soupiska!E99</f>
        <v>0</v>
      </c>
      <c r="D8" s="396"/>
      <c r="E8" s="396"/>
      <c r="F8" s="397"/>
      <c r="H8" s="401" t="s">
        <v>20</v>
      </c>
      <c r="I8" s="402"/>
      <c r="J8" s="403"/>
      <c r="K8" s="157">
        <v>79</v>
      </c>
      <c r="L8" s="231" t="s">
        <v>0</v>
      </c>
      <c r="M8" s="157">
        <v>79</v>
      </c>
      <c r="N8" s="231" t="s">
        <v>0</v>
      </c>
      <c r="O8" s="157">
        <v>79</v>
      </c>
      <c r="P8" s="231" t="s">
        <v>0</v>
      </c>
      <c r="Q8" s="157">
        <v>21</v>
      </c>
      <c r="R8" s="232" t="s">
        <v>0</v>
      </c>
      <c r="S8" s="157">
        <v>21</v>
      </c>
      <c r="T8" s="232"/>
    </row>
    <row r="9" spans="1:20" ht="13.9" customHeight="1" thickBot="1" x14ac:dyDescent="0.3">
      <c r="A9" s="393"/>
      <c r="B9" s="394"/>
      <c r="C9" s="398"/>
      <c r="D9" s="399"/>
      <c r="E9" s="399"/>
      <c r="F9" s="400"/>
      <c r="H9" s="404" t="s">
        <v>21</v>
      </c>
      <c r="I9" s="405"/>
      <c r="J9" s="406"/>
      <c r="K9" s="160">
        <v>21</v>
      </c>
      <c r="L9" s="233" t="s">
        <v>0</v>
      </c>
      <c r="M9" s="160">
        <v>21</v>
      </c>
      <c r="N9" s="233" t="s">
        <v>0</v>
      </c>
      <c r="O9" s="160">
        <v>21</v>
      </c>
      <c r="P9" s="233"/>
      <c r="Q9" s="162">
        <v>100</v>
      </c>
      <c r="R9" s="161">
        <f>SUM(R7:R8)</f>
        <v>0</v>
      </c>
      <c r="S9" s="162">
        <v>100</v>
      </c>
      <c r="T9" s="161">
        <f>SUM(T7:T8)</f>
        <v>0</v>
      </c>
    </row>
    <row r="10" spans="1:20" ht="13.9" customHeight="1" thickBot="1" x14ac:dyDescent="0.3">
      <c r="A10" s="384" t="s">
        <v>22</v>
      </c>
      <c r="B10" s="385"/>
      <c r="C10" s="386">
        <f>Soupiska!I99</f>
        <v>0</v>
      </c>
      <c r="D10" s="387"/>
      <c r="E10" s="387"/>
      <c r="F10" s="388"/>
      <c r="H10" s="434" t="s">
        <v>23</v>
      </c>
      <c r="I10" s="435"/>
      <c r="J10" s="436"/>
      <c r="K10" s="163">
        <v>100</v>
      </c>
      <c r="L10" s="164">
        <f>SUM(L8:L9)</f>
        <v>0</v>
      </c>
      <c r="M10" s="163">
        <v>100</v>
      </c>
      <c r="N10" s="164">
        <f>SUM(N8:N9)</f>
        <v>0</v>
      </c>
      <c r="O10" s="163">
        <v>100</v>
      </c>
      <c r="P10" s="164">
        <f>SUM(P8:P9)</f>
        <v>0</v>
      </c>
      <c r="Q10" s="379">
        <v>200</v>
      </c>
      <c r="R10" s="382"/>
      <c r="S10" s="383">
        <f>SUM(R9,T9)</f>
        <v>0</v>
      </c>
      <c r="T10" s="380"/>
    </row>
    <row r="11" spans="1:20" ht="13.9" customHeight="1" x14ac:dyDescent="0.25">
      <c r="A11" s="384" t="s">
        <v>24</v>
      </c>
      <c r="B11" s="385"/>
      <c r="C11" s="386">
        <f>Soupiska!K99</f>
        <v>0</v>
      </c>
      <c r="D11" s="387"/>
      <c r="E11" s="387"/>
      <c r="F11" s="388"/>
      <c r="H11" s="165"/>
      <c r="K11" s="166"/>
      <c r="L11" s="167"/>
      <c r="M11" s="166"/>
      <c r="N11" s="167"/>
      <c r="O11" s="166"/>
      <c r="P11" s="167"/>
      <c r="Q11" s="166"/>
      <c r="R11" s="166"/>
      <c r="S11" s="166"/>
      <c r="T11" s="166"/>
    </row>
    <row r="12" spans="1:20" ht="13.9" customHeight="1" thickBot="1" x14ac:dyDescent="0.3">
      <c r="A12" s="384" t="s">
        <v>25</v>
      </c>
      <c r="B12" s="385"/>
      <c r="C12" s="414">
        <f>Soupiska!L99</f>
        <v>0</v>
      </c>
      <c r="D12" s="415"/>
      <c r="E12" s="415"/>
      <c r="F12" s="416"/>
      <c r="P12" s="150" t="s">
        <v>0</v>
      </c>
    </row>
    <row r="13" spans="1:20" ht="13.9" customHeight="1" x14ac:dyDescent="0.25">
      <c r="A13" s="384" t="s">
        <v>26</v>
      </c>
      <c r="B13" s="385"/>
      <c r="C13" s="417">
        <f>Soupiska!N99</f>
        <v>0</v>
      </c>
      <c r="D13" s="387"/>
      <c r="E13" s="387"/>
      <c r="F13" s="388"/>
      <c r="H13" s="368" t="s">
        <v>27</v>
      </c>
      <c r="I13" s="418"/>
      <c r="J13" s="418"/>
      <c r="K13" s="419"/>
      <c r="L13" s="426" t="s">
        <v>28</v>
      </c>
      <c r="M13" s="437" t="s">
        <v>29</v>
      </c>
      <c r="N13" s="437" t="s">
        <v>30</v>
      </c>
      <c r="O13" s="168" t="s">
        <v>31</v>
      </c>
      <c r="P13" s="169"/>
      <c r="Q13" s="170"/>
      <c r="R13" s="440" t="s">
        <v>32</v>
      </c>
      <c r="S13" s="443" t="s">
        <v>33</v>
      </c>
      <c r="T13" s="444"/>
    </row>
    <row r="14" spans="1:20" ht="13.9" customHeight="1" thickBot="1" x14ac:dyDescent="0.3">
      <c r="A14" s="449" t="s">
        <v>34</v>
      </c>
      <c r="B14" s="450"/>
      <c r="C14" s="596">
        <f>Soupiska!P99</f>
        <v>0</v>
      </c>
      <c r="D14" s="452"/>
      <c r="E14" s="452"/>
      <c r="F14" s="453"/>
      <c r="H14" s="420"/>
      <c r="I14" s="421"/>
      <c r="J14" s="421"/>
      <c r="K14" s="422"/>
      <c r="L14" s="427"/>
      <c r="M14" s="438"/>
      <c r="N14" s="438"/>
      <c r="O14" s="438" t="s">
        <v>35</v>
      </c>
      <c r="P14" s="454" t="s">
        <v>36</v>
      </c>
      <c r="Q14" s="441" t="s">
        <v>8</v>
      </c>
      <c r="R14" s="441"/>
      <c r="S14" s="445"/>
      <c r="T14" s="446"/>
    </row>
    <row r="15" spans="1:20" ht="13.9" customHeight="1" thickBot="1" x14ac:dyDescent="0.3">
      <c r="A15" s="456" t="s">
        <v>37</v>
      </c>
      <c r="B15" s="456"/>
      <c r="C15" s="456"/>
      <c r="D15" s="456"/>
      <c r="E15" s="456"/>
      <c r="F15" s="456"/>
      <c r="H15" s="420"/>
      <c r="I15" s="421"/>
      <c r="J15" s="421"/>
      <c r="K15" s="422"/>
      <c r="L15" s="427"/>
      <c r="M15" s="438"/>
      <c r="N15" s="438"/>
      <c r="O15" s="438"/>
      <c r="P15" s="454"/>
      <c r="Q15" s="441"/>
      <c r="R15" s="441"/>
      <c r="S15" s="445"/>
      <c r="T15" s="446"/>
    </row>
    <row r="16" spans="1:20" ht="13.9" customHeight="1" thickBot="1" x14ac:dyDescent="0.3">
      <c r="A16" s="429" t="s">
        <v>10</v>
      </c>
      <c r="B16" s="430"/>
      <c r="C16" s="597">
        <f>Soupiska!C100</f>
        <v>0</v>
      </c>
      <c r="D16" s="598"/>
      <c r="E16" s="598"/>
      <c r="F16" s="599"/>
      <c r="H16" s="423"/>
      <c r="I16" s="424"/>
      <c r="J16" s="424"/>
      <c r="K16" s="425"/>
      <c r="L16" s="428"/>
      <c r="M16" s="439"/>
      <c r="N16" s="439"/>
      <c r="O16" s="439"/>
      <c r="P16" s="455"/>
      <c r="Q16" s="442"/>
      <c r="R16" s="442"/>
      <c r="S16" s="447"/>
      <c r="T16" s="448"/>
    </row>
    <row r="17" spans="1:20" ht="13.9" customHeight="1" x14ac:dyDescent="0.25">
      <c r="A17" s="477" t="s">
        <v>38</v>
      </c>
      <c r="B17" s="478"/>
      <c r="C17" s="597">
        <f>Soupiska!E100</f>
        <v>0</v>
      </c>
      <c r="D17" s="598"/>
      <c r="E17" s="598"/>
      <c r="F17" s="599"/>
      <c r="H17" s="479" t="s">
        <v>39</v>
      </c>
      <c r="I17" s="480"/>
      <c r="J17" s="480"/>
      <c r="K17" s="481"/>
      <c r="L17" s="171">
        <v>30</v>
      </c>
      <c r="M17" s="172">
        <v>20</v>
      </c>
      <c r="N17" s="173" t="s">
        <v>40</v>
      </c>
      <c r="O17" s="173" t="s">
        <v>40</v>
      </c>
      <c r="P17" s="173" t="s">
        <v>40</v>
      </c>
      <c r="Q17" s="174" t="s">
        <v>41</v>
      </c>
      <c r="R17" s="175">
        <v>30</v>
      </c>
      <c r="S17" s="482"/>
      <c r="T17" s="483"/>
    </row>
    <row r="18" spans="1:20" ht="13.9" customHeight="1" x14ac:dyDescent="0.25">
      <c r="A18" s="484" t="s">
        <v>42</v>
      </c>
      <c r="B18" s="485"/>
      <c r="C18" s="600">
        <f>Soupiska!I100</f>
        <v>0</v>
      </c>
      <c r="D18" s="601"/>
      <c r="E18" s="601"/>
      <c r="F18" s="602"/>
      <c r="H18" s="401" t="s">
        <v>43</v>
      </c>
      <c r="I18" s="459"/>
      <c r="J18" s="459"/>
      <c r="K18" s="460"/>
      <c r="L18" s="176">
        <v>30</v>
      </c>
      <c r="M18" s="177">
        <v>20</v>
      </c>
      <c r="N18" s="177">
        <v>20</v>
      </c>
      <c r="O18" s="177">
        <v>15</v>
      </c>
      <c r="P18" s="177">
        <v>15</v>
      </c>
      <c r="Q18" s="178">
        <v>15</v>
      </c>
      <c r="R18" s="178" t="s">
        <v>44</v>
      </c>
      <c r="S18" s="461"/>
      <c r="T18" s="462"/>
    </row>
    <row r="19" spans="1:20" ht="13.9" customHeight="1" x14ac:dyDescent="0.25">
      <c r="A19" s="457"/>
      <c r="B19" s="458"/>
      <c r="C19" s="603"/>
      <c r="D19" s="604"/>
      <c r="E19" s="604"/>
      <c r="F19" s="605"/>
      <c r="H19" s="401" t="s">
        <v>45</v>
      </c>
      <c r="I19" s="459"/>
      <c r="J19" s="459"/>
      <c r="K19" s="460"/>
      <c r="L19" s="176">
        <v>15</v>
      </c>
      <c r="M19" s="177">
        <v>15</v>
      </c>
      <c r="N19" s="177">
        <v>10</v>
      </c>
      <c r="O19" s="177">
        <v>10</v>
      </c>
      <c r="P19" s="177">
        <v>10</v>
      </c>
      <c r="Q19" s="178">
        <v>10</v>
      </c>
      <c r="R19" s="178">
        <v>10</v>
      </c>
      <c r="S19" s="461"/>
      <c r="T19" s="462"/>
    </row>
    <row r="20" spans="1:20" ht="13.9" customHeight="1" x14ac:dyDescent="0.25">
      <c r="A20" s="463" t="s">
        <v>25</v>
      </c>
      <c r="B20" s="464"/>
      <c r="C20" s="606" t="e">
        <f ca="1">DATE(IF(MID(Soupiska!C101,1,2)*1 &gt; YEAR(TODAY())-2000, 1900, 2000) + MID(Soupiska!C101,1,2), MOD(MID(Soupiska!C101,3,2),50), MID(Soupiska!C101,5,2))</f>
        <v>#VALUE!</v>
      </c>
      <c r="D20" s="607"/>
      <c r="E20" s="607"/>
      <c r="F20" s="608"/>
      <c r="H20" s="468" t="s">
        <v>46</v>
      </c>
      <c r="I20" s="469"/>
      <c r="J20" s="469"/>
      <c r="K20" s="470"/>
      <c r="L20" s="176">
        <v>15</v>
      </c>
      <c r="M20" s="177">
        <v>15</v>
      </c>
      <c r="N20" s="177">
        <v>10</v>
      </c>
      <c r="O20" s="177">
        <v>10</v>
      </c>
      <c r="P20" s="177">
        <v>10</v>
      </c>
      <c r="Q20" s="178">
        <v>10</v>
      </c>
      <c r="R20" s="178">
        <v>10</v>
      </c>
      <c r="S20" s="461"/>
      <c r="T20" s="462"/>
    </row>
    <row r="21" spans="1:20" ht="13.9" customHeight="1" x14ac:dyDescent="0.25">
      <c r="A21" s="498" t="s">
        <v>47</v>
      </c>
      <c r="B21" s="499"/>
      <c r="C21" s="600">
        <f>Soupiska!I101</f>
        <v>0</v>
      </c>
      <c r="D21" s="601"/>
      <c r="E21" s="601"/>
      <c r="F21" s="602"/>
      <c r="H21" s="401" t="s">
        <v>48</v>
      </c>
      <c r="I21" s="459"/>
      <c r="J21" s="459"/>
      <c r="K21" s="460"/>
      <c r="L21" s="179" t="s">
        <v>40</v>
      </c>
      <c r="M21" s="180" t="s">
        <v>40</v>
      </c>
      <c r="N21" s="181">
        <v>10</v>
      </c>
      <c r="O21" s="181" t="s">
        <v>40</v>
      </c>
      <c r="P21" s="177">
        <v>10</v>
      </c>
      <c r="Q21" s="178">
        <v>10</v>
      </c>
      <c r="R21" s="182" t="s">
        <v>40</v>
      </c>
      <c r="S21" s="461"/>
      <c r="T21" s="462"/>
    </row>
    <row r="22" spans="1:20" ht="13.9" customHeight="1" thickBot="1" x14ac:dyDescent="0.3">
      <c r="A22" s="500"/>
      <c r="B22" s="501"/>
      <c r="C22" s="609"/>
      <c r="D22" s="610"/>
      <c r="E22" s="610"/>
      <c r="F22" s="611"/>
      <c r="H22" s="401" t="s">
        <v>49</v>
      </c>
      <c r="I22" s="459"/>
      <c r="J22" s="459"/>
      <c r="K22" s="460"/>
      <c r="L22" s="183" t="s">
        <v>40</v>
      </c>
      <c r="M22" s="184">
        <v>10</v>
      </c>
      <c r="N22" s="177">
        <v>15</v>
      </c>
      <c r="O22" s="177">
        <v>15</v>
      </c>
      <c r="P22" s="177">
        <v>10</v>
      </c>
      <c r="Q22" s="178">
        <v>10</v>
      </c>
      <c r="R22" s="182" t="s">
        <v>40</v>
      </c>
      <c r="S22" s="508"/>
      <c r="T22" s="509"/>
    </row>
    <row r="23" spans="1:20" ht="13.9" customHeight="1" thickBot="1" x14ac:dyDescent="0.3">
      <c r="A23" s="486" t="s">
        <v>50</v>
      </c>
      <c r="B23" s="486"/>
      <c r="C23" s="486"/>
      <c r="D23" s="486"/>
      <c r="E23" s="486"/>
      <c r="F23" s="486"/>
      <c r="H23" s="487" t="s">
        <v>51</v>
      </c>
      <c r="I23" s="488"/>
      <c r="J23" s="488"/>
      <c r="K23" s="489"/>
      <c r="L23" s="183" t="s">
        <v>40</v>
      </c>
      <c r="M23" s="181" t="s">
        <v>40</v>
      </c>
      <c r="N23" s="181" t="s">
        <v>40</v>
      </c>
      <c r="O23" s="181">
        <v>15</v>
      </c>
      <c r="P23" s="181" t="s">
        <v>40</v>
      </c>
      <c r="Q23" s="185" t="s">
        <v>40</v>
      </c>
      <c r="R23" s="182" t="s">
        <v>40</v>
      </c>
      <c r="S23" s="461"/>
      <c r="T23" s="462"/>
    </row>
    <row r="24" spans="1:20" ht="13.9" customHeight="1" x14ac:dyDescent="0.25">
      <c r="A24" s="490" t="s">
        <v>52</v>
      </c>
      <c r="B24" s="491"/>
      <c r="C24" s="492">
        <f>Soupiska!T6</f>
        <v>0</v>
      </c>
      <c r="D24" s="493"/>
      <c r="E24" s="493"/>
      <c r="F24" s="494"/>
      <c r="H24" s="495" t="s">
        <v>53</v>
      </c>
      <c r="I24" s="496"/>
      <c r="J24" s="496"/>
      <c r="K24" s="497"/>
      <c r="L24" s="183" t="s">
        <v>40</v>
      </c>
      <c r="M24" s="181" t="s">
        <v>40</v>
      </c>
      <c r="N24" s="181" t="s">
        <v>40</v>
      </c>
      <c r="O24" s="177" t="s">
        <v>44</v>
      </c>
      <c r="P24" s="177">
        <v>15</v>
      </c>
      <c r="Q24" s="178">
        <v>15</v>
      </c>
      <c r="R24" s="182" t="s">
        <v>40</v>
      </c>
      <c r="S24" s="461"/>
      <c r="T24" s="462"/>
    </row>
    <row r="25" spans="1:20" ht="13.9" customHeight="1" x14ac:dyDescent="0.25">
      <c r="A25" s="401" t="s">
        <v>54</v>
      </c>
      <c r="B25" s="459"/>
      <c r="C25" s="516">
        <f>Soupiska!P5</f>
        <v>0</v>
      </c>
      <c r="D25" s="517"/>
      <c r="E25" s="517"/>
      <c r="F25" s="518"/>
      <c r="H25" s="401" t="s">
        <v>55</v>
      </c>
      <c r="I25" s="459"/>
      <c r="J25" s="459"/>
      <c r="K25" s="460"/>
      <c r="L25" s="183" t="s">
        <v>40</v>
      </c>
      <c r="M25" s="181" t="s">
        <v>40</v>
      </c>
      <c r="N25" s="181" t="s">
        <v>40</v>
      </c>
      <c r="O25" s="177">
        <v>15</v>
      </c>
      <c r="P25" s="181">
        <v>10</v>
      </c>
      <c r="Q25" s="185" t="s">
        <v>40</v>
      </c>
      <c r="R25" s="185" t="s">
        <v>40</v>
      </c>
      <c r="S25" s="461"/>
      <c r="T25" s="462"/>
    </row>
    <row r="26" spans="1:20" ht="13.9" customHeight="1" x14ac:dyDescent="0.25">
      <c r="A26" s="401" t="s">
        <v>56</v>
      </c>
      <c r="B26" s="459"/>
      <c r="C26" s="516">
        <f>Soupiska!D6</f>
        <v>0</v>
      </c>
      <c r="D26" s="517"/>
      <c r="E26" s="517"/>
      <c r="F26" s="518"/>
      <c r="H26" s="487" t="s">
        <v>57</v>
      </c>
      <c r="I26" s="488"/>
      <c r="J26" s="488"/>
      <c r="K26" s="489"/>
      <c r="L26" s="179" t="s">
        <v>40</v>
      </c>
      <c r="M26" s="181" t="s">
        <v>40</v>
      </c>
      <c r="N26" s="184">
        <v>15</v>
      </c>
      <c r="O26" s="181" t="s">
        <v>40</v>
      </c>
      <c r="P26" s="177" t="s">
        <v>44</v>
      </c>
      <c r="Q26" s="178">
        <v>10</v>
      </c>
      <c r="R26" s="182" t="s">
        <v>40</v>
      </c>
      <c r="S26" s="461"/>
      <c r="T26" s="462"/>
    </row>
    <row r="27" spans="1:20" ht="13.9" customHeight="1" thickBot="1" x14ac:dyDescent="0.3">
      <c r="A27" s="404" t="s">
        <v>58</v>
      </c>
      <c r="B27" s="510"/>
      <c r="C27" s="511">
        <f>Soupiska!P6</f>
        <v>0</v>
      </c>
      <c r="D27" s="512"/>
      <c r="E27" s="512"/>
      <c r="F27" s="513"/>
      <c r="H27" s="495" t="s">
        <v>59</v>
      </c>
      <c r="I27" s="496"/>
      <c r="J27" s="496"/>
      <c r="K27" s="497"/>
      <c r="L27" s="183" t="s">
        <v>40</v>
      </c>
      <c r="M27" s="181">
        <v>10</v>
      </c>
      <c r="N27" s="181">
        <v>10</v>
      </c>
      <c r="O27" s="181">
        <v>10</v>
      </c>
      <c r="P27" s="181">
        <v>10</v>
      </c>
      <c r="Q27" s="185">
        <v>10</v>
      </c>
      <c r="R27" s="182" t="s">
        <v>40</v>
      </c>
      <c r="S27" s="461"/>
      <c r="T27" s="462"/>
    </row>
    <row r="28" spans="1:20" ht="13.9" customHeight="1" thickBot="1" x14ac:dyDescent="0.3">
      <c r="A28" s="186" t="s">
        <v>0</v>
      </c>
      <c r="B28" s="186"/>
      <c r="C28" s="186"/>
      <c r="D28" s="186"/>
      <c r="E28" s="186"/>
      <c r="F28" s="186"/>
      <c r="H28" s="495" t="s">
        <v>60</v>
      </c>
      <c r="I28" s="496"/>
      <c r="J28" s="496"/>
      <c r="K28" s="497"/>
      <c r="L28" s="187">
        <v>10</v>
      </c>
      <c r="M28" s="188">
        <v>10</v>
      </c>
      <c r="N28" s="188">
        <v>10</v>
      </c>
      <c r="O28" s="188">
        <v>10</v>
      </c>
      <c r="P28" s="188">
        <v>10</v>
      </c>
      <c r="Q28" s="189">
        <v>10</v>
      </c>
      <c r="R28" s="189">
        <v>10</v>
      </c>
      <c r="S28" s="514"/>
      <c r="T28" s="515"/>
    </row>
    <row r="29" spans="1:20" ht="13.9" customHeight="1" thickBot="1" x14ac:dyDescent="0.3">
      <c r="A29" s="535" t="s">
        <v>61</v>
      </c>
      <c r="B29" s="536"/>
      <c r="C29" s="536"/>
      <c r="D29" s="536"/>
      <c r="E29" s="536"/>
      <c r="F29" s="537"/>
      <c r="H29" s="524" t="s">
        <v>23</v>
      </c>
      <c r="I29" s="525"/>
      <c r="J29" s="525"/>
      <c r="K29" s="526"/>
      <c r="L29" s="190">
        <v>100</v>
      </c>
      <c r="M29" s="191">
        <v>100</v>
      </c>
      <c r="N29" s="191">
        <v>100</v>
      </c>
      <c r="O29" s="191">
        <v>100</v>
      </c>
      <c r="P29" s="191">
        <v>100</v>
      </c>
      <c r="Q29" s="192">
        <v>100</v>
      </c>
      <c r="R29" s="192">
        <v>60</v>
      </c>
      <c r="S29" s="527">
        <f>SUM(S17:T28)</f>
        <v>0</v>
      </c>
      <c r="T29" s="528"/>
    </row>
    <row r="30" spans="1:20" ht="13.9" customHeight="1" thickBot="1" x14ac:dyDescent="0.3">
      <c r="A30" s="529" t="s">
        <v>62</v>
      </c>
      <c r="B30" s="530"/>
      <c r="C30" s="530"/>
      <c r="D30" s="531"/>
      <c r="E30" s="193">
        <v>20</v>
      </c>
      <c r="F30" s="234"/>
      <c r="H30" s="532" t="s">
        <v>195</v>
      </c>
      <c r="I30" s="533"/>
      <c r="J30" s="533"/>
      <c r="K30" s="533"/>
      <c r="L30" s="533"/>
      <c r="M30" s="533"/>
      <c r="N30" s="533"/>
      <c r="O30" s="534"/>
      <c r="P30" s="538" t="s">
        <v>241</v>
      </c>
      <c r="Q30" s="539"/>
      <c r="R30" s="539"/>
      <c r="S30" s="539"/>
      <c r="T30" s="540"/>
    </row>
    <row r="31" spans="1:20" ht="13.9" customHeight="1" x14ac:dyDescent="0.25">
      <c r="A31" s="519" t="s">
        <v>63</v>
      </c>
      <c r="B31" s="459"/>
      <c r="C31" s="459"/>
      <c r="D31" s="520"/>
      <c r="E31" s="193">
        <v>20</v>
      </c>
      <c r="F31" s="234"/>
      <c r="H31" s="194"/>
      <c r="I31" s="195"/>
      <c r="J31" s="195"/>
      <c r="K31" s="196"/>
      <c r="L31" s="196"/>
      <c r="M31" s="196"/>
      <c r="N31" s="196"/>
      <c r="O31" s="196"/>
      <c r="P31" s="197"/>
      <c r="Q31" s="197"/>
      <c r="R31" s="198"/>
      <c r="S31" s="198"/>
      <c r="T31" s="166"/>
    </row>
    <row r="32" spans="1:20" ht="13.9" customHeight="1" thickBot="1" x14ac:dyDescent="0.3">
      <c r="A32" s="519" t="s">
        <v>64</v>
      </c>
      <c r="B32" s="459"/>
      <c r="C32" s="459"/>
      <c r="D32" s="520"/>
      <c r="E32" s="199">
        <v>10</v>
      </c>
      <c r="F32" s="235" t="s">
        <v>0</v>
      </c>
      <c r="K32" s="195"/>
      <c r="L32" s="200"/>
      <c r="M32" s="200"/>
      <c r="N32" s="200"/>
      <c r="O32" s="200"/>
      <c r="P32" s="201"/>
      <c r="Q32" s="201"/>
      <c r="R32" s="201"/>
      <c r="S32" s="201"/>
      <c r="T32" s="202" t="s">
        <v>0</v>
      </c>
    </row>
    <row r="33" spans="1:20" ht="13.9" customHeight="1" thickBot="1" x14ac:dyDescent="0.3">
      <c r="A33" s="519" t="s">
        <v>65</v>
      </c>
      <c r="B33" s="459"/>
      <c r="C33" s="459"/>
      <c r="D33" s="520"/>
      <c r="E33" s="199">
        <v>10</v>
      </c>
      <c r="F33" s="235"/>
      <c r="H33" s="368" t="s">
        <v>66</v>
      </c>
      <c r="I33" s="418"/>
      <c r="J33" s="418"/>
      <c r="K33" s="419"/>
      <c r="L33" s="353" t="s">
        <v>6</v>
      </c>
      <c r="M33" s="354"/>
      <c r="N33" s="381"/>
      <c r="O33" s="353" t="s">
        <v>67</v>
      </c>
      <c r="P33" s="354"/>
      <c r="Q33" s="381"/>
      <c r="R33" s="353" t="s">
        <v>68</v>
      </c>
      <c r="S33" s="354"/>
      <c r="T33" s="381"/>
    </row>
    <row r="34" spans="1:20" ht="13.9" customHeight="1" thickBot="1" x14ac:dyDescent="0.3">
      <c r="A34" s="521" t="s">
        <v>69</v>
      </c>
      <c r="B34" s="522"/>
      <c r="C34" s="522"/>
      <c r="D34" s="523"/>
      <c r="E34" s="203">
        <v>40</v>
      </c>
      <c r="F34" s="236" t="s">
        <v>0</v>
      </c>
      <c r="H34" s="423"/>
      <c r="I34" s="424"/>
      <c r="J34" s="424"/>
      <c r="K34" s="425"/>
      <c r="L34" s="379" t="s">
        <v>70</v>
      </c>
      <c r="M34" s="382"/>
      <c r="N34" s="582"/>
      <c r="O34" s="583" t="s">
        <v>71</v>
      </c>
      <c r="P34" s="382"/>
      <c r="Q34" s="380"/>
      <c r="R34" s="379" t="s">
        <v>72</v>
      </c>
      <c r="S34" s="382"/>
      <c r="T34" s="380"/>
    </row>
    <row r="35" spans="1:20" ht="13.9" customHeight="1" thickBot="1" x14ac:dyDescent="0.3">
      <c r="A35" s="541" t="s">
        <v>23</v>
      </c>
      <c r="B35" s="542"/>
      <c r="C35" s="542"/>
      <c r="D35" s="543"/>
      <c r="E35" s="204">
        <v>100</v>
      </c>
      <c r="F35" s="205">
        <f>SUM(F30:F34)</f>
        <v>0</v>
      </c>
      <c r="H35" s="544" t="s">
        <v>73</v>
      </c>
      <c r="I35" s="545"/>
      <c r="J35" s="545"/>
      <c r="K35" s="546"/>
      <c r="L35" s="206">
        <v>5</v>
      </c>
      <c r="M35" s="547"/>
      <c r="N35" s="548"/>
      <c r="O35" s="206">
        <v>5</v>
      </c>
      <c r="P35" s="549"/>
      <c r="Q35" s="550"/>
      <c r="R35" s="206">
        <v>10</v>
      </c>
      <c r="S35" s="549"/>
      <c r="T35" s="550"/>
    </row>
    <row r="36" spans="1:20" ht="13.9" customHeight="1" thickBot="1" x14ac:dyDescent="0.3">
      <c r="H36" s="401" t="s">
        <v>74</v>
      </c>
      <c r="I36" s="459"/>
      <c r="J36" s="459"/>
      <c r="K36" s="460"/>
      <c r="L36" s="207">
        <v>15</v>
      </c>
      <c r="M36" s="551"/>
      <c r="N36" s="552"/>
      <c r="O36" s="207">
        <v>15</v>
      </c>
      <c r="P36" s="551"/>
      <c r="Q36" s="552"/>
      <c r="R36" s="208">
        <v>15</v>
      </c>
      <c r="S36" s="553"/>
      <c r="T36" s="509"/>
    </row>
    <row r="37" spans="1:20" ht="13.9" customHeight="1" thickBot="1" x14ac:dyDescent="0.3">
      <c r="A37" s="561" t="s">
        <v>75</v>
      </c>
      <c r="B37" s="562"/>
      <c r="C37" s="562"/>
      <c r="D37" s="562"/>
      <c r="E37" s="562"/>
      <c r="F37" s="563"/>
      <c r="H37" s="401" t="s">
        <v>76</v>
      </c>
      <c r="I37" s="459"/>
      <c r="J37" s="459"/>
      <c r="K37" s="460"/>
      <c r="L37" s="207">
        <v>20</v>
      </c>
      <c r="M37" s="551"/>
      <c r="N37" s="552"/>
      <c r="O37" s="207">
        <v>15</v>
      </c>
      <c r="P37" s="553"/>
      <c r="Q37" s="509"/>
      <c r="R37" s="207">
        <v>10</v>
      </c>
      <c r="S37" s="553"/>
      <c r="T37" s="509"/>
    </row>
    <row r="38" spans="1:20" ht="13.9" customHeight="1" x14ac:dyDescent="0.25">
      <c r="A38" s="554" t="s">
        <v>77</v>
      </c>
      <c r="B38" s="555"/>
      <c r="C38" s="556"/>
      <c r="D38" s="557">
        <f>F35+L10+N10+P10+S10</f>
        <v>0</v>
      </c>
      <c r="E38" s="558"/>
      <c r="F38" s="559"/>
      <c r="H38" s="487" t="s">
        <v>78</v>
      </c>
      <c r="I38" s="488"/>
      <c r="J38" s="488"/>
      <c r="K38" s="489"/>
      <c r="L38" s="209">
        <v>30</v>
      </c>
      <c r="M38" s="560"/>
      <c r="N38" s="552"/>
      <c r="O38" s="207">
        <v>20</v>
      </c>
      <c r="P38" s="553"/>
      <c r="Q38" s="509"/>
      <c r="R38" s="207">
        <v>15</v>
      </c>
      <c r="S38" s="553"/>
      <c r="T38" s="509"/>
    </row>
    <row r="39" spans="1:20" ht="13.9" customHeight="1" x14ac:dyDescent="0.25">
      <c r="A39" s="564" t="s">
        <v>79</v>
      </c>
      <c r="B39" s="565"/>
      <c r="C39" s="566"/>
      <c r="D39" s="567">
        <f>S29</f>
        <v>0</v>
      </c>
      <c r="E39" s="568"/>
      <c r="F39" s="569"/>
      <c r="H39" s="401" t="s">
        <v>80</v>
      </c>
      <c r="I39" s="459"/>
      <c r="J39" s="459"/>
      <c r="K39" s="460"/>
      <c r="L39" s="210" t="s">
        <v>40</v>
      </c>
      <c r="M39" s="570" t="s">
        <v>40</v>
      </c>
      <c r="N39" s="571"/>
      <c r="O39" s="209">
        <v>5</v>
      </c>
      <c r="P39" s="574"/>
      <c r="Q39" s="509"/>
      <c r="R39" s="207">
        <v>5</v>
      </c>
      <c r="S39" s="553"/>
      <c r="T39" s="509"/>
    </row>
    <row r="40" spans="1:20" ht="13.9" customHeight="1" x14ac:dyDescent="0.25">
      <c r="A40" s="564" t="s">
        <v>81</v>
      </c>
      <c r="B40" s="565"/>
      <c r="C40" s="566"/>
      <c r="D40" s="567">
        <f>M43+P43+S43</f>
        <v>0</v>
      </c>
      <c r="E40" s="568"/>
      <c r="F40" s="569"/>
      <c r="H40" s="487" t="s">
        <v>82</v>
      </c>
      <c r="I40" s="488"/>
      <c r="J40" s="488"/>
      <c r="K40" s="489"/>
      <c r="L40" s="210" t="s">
        <v>40</v>
      </c>
      <c r="M40" s="570" t="s">
        <v>40</v>
      </c>
      <c r="N40" s="571"/>
      <c r="O40" s="211" t="s">
        <v>40</v>
      </c>
      <c r="P40" s="572" t="s">
        <v>40</v>
      </c>
      <c r="Q40" s="573"/>
      <c r="R40" s="209">
        <v>15</v>
      </c>
      <c r="S40" s="574"/>
      <c r="T40" s="509"/>
    </row>
    <row r="41" spans="1:20" ht="13.9" customHeight="1" thickBot="1" x14ac:dyDescent="0.3">
      <c r="A41" s="404" t="s">
        <v>83</v>
      </c>
      <c r="B41" s="510"/>
      <c r="C41" s="592"/>
      <c r="D41" s="593" t="str">
        <f>IF(P30="XX"," ",P30)</f>
        <v xml:space="preserve"> </v>
      </c>
      <c r="E41" s="594"/>
      <c r="F41" s="595"/>
      <c r="H41" s="495" t="s">
        <v>84</v>
      </c>
      <c r="I41" s="496"/>
      <c r="J41" s="496"/>
      <c r="K41" s="497"/>
      <c r="L41" s="207">
        <v>30</v>
      </c>
      <c r="M41" s="551"/>
      <c r="N41" s="552"/>
      <c r="O41" s="207">
        <v>20</v>
      </c>
      <c r="P41" s="553"/>
      <c r="Q41" s="509"/>
      <c r="R41" s="207">
        <v>15</v>
      </c>
      <c r="S41" s="553"/>
      <c r="T41" s="509"/>
    </row>
    <row r="42" spans="1:20" ht="13.9" customHeight="1" thickBot="1" x14ac:dyDescent="0.35">
      <c r="A42" s="353" t="s">
        <v>85</v>
      </c>
      <c r="B42" s="354"/>
      <c r="C42" s="212" t="e">
        <f ca="1">VLOOKUP(D3,TYPY!A$1:D$65536,4,FALSE)</f>
        <v>#N/A</v>
      </c>
      <c r="D42" s="586">
        <f>SUM(D38:F40)</f>
        <v>0</v>
      </c>
      <c r="E42" s="587"/>
      <c r="F42" s="588"/>
      <c r="H42" s="401" t="s">
        <v>78</v>
      </c>
      <c r="I42" s="459"/>
      <c r="J42" s="459"/>
      <c r="K42" s="460"/>
      <c r="L42" s="210" t="s">
        <v>40</v>
      </c>
      <c r="M42" s="570" t="s">
        <v>40</v>
      </c>
      <c r="N42" s="571"/>
      <c r="O42" s="209">
        <v>20</v>
      </c>
      <c r="P42" s="574"/>
      <c r="Q42" s="509"/>
      <c r="R42" s="209">
        <v>15</v>
      </c>
      <c r="S42" s="574"/>
      <c r="T42" s="509"/>
    </row>
    <row r="43" spans="1:20" ht="13.9" customHeight="1" thickBot="1" x14ac:dyDescent="0.35">
      <c r="A43" s="434" t="s">
        <v>86</v>
      </c>
      <c r="B43" s="584"/>
      <c r="C43" s="585"/>
      <c r="D43" s="586" t="str">
        <f ca="1">IF(EXACT(D3,"FCI-IGP-IFH"),IF(SUM(R9,T9)&lt;70,"N",VLOOKUP(D42,TYPY!$D$44:$E$105,2,FALSE)),IF(D42&gt;0,IFERROR(IF(C42=300,VLOOKUP(D42,TYPY!$B$44:$C$135,2,FALSE),IF(C42=200,VLOOKUP(D42,TYPY!$D$44:$E$105,2,FALSE),IF(C42=100,VLOOKUP(D42,TYPY!$F$44:$G$75,2,FALSE),IF(AND(C42=60,D41="Obstál"),VLOOKUP(D42,TYPY!$H$44:$I$63,2,FALSE),"N")))),"N")," "))</f>
        <v xml:space="preserve"> </v>
      </c>
      <c r="E43" s="587"/>
      <c r="F43" s="588"/>
      <c r="H43" s="434" t="s">
        <v>23</v>
      </c>
      <c r="I43" s="584"/>
      <c r="J43" s="584"/>
      <c r="K43" s="589"/>
      <c r="L43" s="213">
        <v>100</v>
      </c>
      <c r="M43" s="590">
        <f>SUM(M35:N42)</f>
        <v>0</v>
      </c>
      <c r="N43" s="591"/>
      <c r="O43" s="213">
        <v>100</v>
      </c>
      <c r="P43" s="590">
        <f>SUM(P35:Q42)</f>
        <v>0</v>
      </c>
      <c r="Q43" s="591"/>
      <c r="R43" s="213">
        <v>100</v>
      </c>
      <c r="S43" s="590">
        <f>SUM(S35:T42)</f>
        <v>0</v>
      </c>
      <c r="T43" s="591"/>
    </row>
    <row r="44" spans="1:20" ht="13.9" customHeight="1" thickBot="1" x14ac:dyDescent="0.3">
      <c r="T44" s="214"/>
    </row>
    <row r="45" spans="1:20" ht="13.9" customHeight="1" x14ac:dyDescent="0.25">
      <c r="A45" s="215"/>
      <c r="B45" s="196"/>
      <c r="C45" s="196"/>
      <c r="D45" s="196"/>
      <c r="E45" s="196"/>
      <c r="F45" s="196"/>
      <c r="G45" s="196"/>
      <c r="H45" s="216"/>
      <c r="J45" s="215"/>
      <c r="K45" s="196"/>
      <c r="L45" s="216"/>
      <c r="N45" s="217"/>
      <c r="O45" s="218"/>
      <c r="P45" s="218"/>
      <c r="Q45" s="218"/>
      <c r="R45" s="218"/>
      <c r="S45" s="218"/>
      <c r="T45" s="219"/>
    </row>
    <row r="46" spans="1:20" ht="13.9" customHeight="1" x14ac:dyDescent="0.25">
      <c r="A46" s="220"/>
      <c r="B46" s="195"/>
      <c r="C46" s="195"/>
      <c r="D46" s="195"/>
      <c r="E46" s="195"/>
      <c r="F46" s="195"/>
      <c r="G46" s="195"/>
      <c r="H46" s="221"/>
      <c r="J46" s="220"/>
      <c r="K46" s="195"/>
      <c r="L46" s="221"/>
      <c r="N46" s="222"/>
      <c r="T46" s="223"/>
    </row>
    <row r="47" spans="1:20" ht="13.9" customHeight="1" x14ac:dyDescent="0.25">
      <c r="A47" s="220"/>
      <c r="B47" s="195"/>
      <c r="C47" s="195"/>
      <c r="D47" s="195"/>
      <c r="E47" s="195"/>
      <c r="F47" s="195"/>
      <c r="G47" s="195"/>
      <c r="H47" s="221"/>
      <c r="J47" s="220"/>
      <c r="K47" s="195"/>
      <c r="L47" s="221"/>
      <c r="N47" s="222"/>
      <c r="T47" s="223"/>
    </row>
    <row r="48" spans="1:20" ht="13.9" customHeight="1" x14ac:dyDescent="0.25">
      <c r="A48" s="224" t="s">
        <v>0</v>
      </c>
      <c r="B48" s="225"/>
      <c r="C48" s="225"/>
      <c r="D48" s="225"/>
      <c r="E48" s="225"/>
      <c r="F48" s="225"/>
      <c r="G48" s="225"/>
      <c r="H48" s="226"/>
      <c r="J48" s="224" t="s">
        <v>0</v>
      </c>
      <c r="K48" s="225"/>
      <c r="L48" s="226"/>
      <c r="N48" s="227" t="s">
        <v>0</v>
      </c>
      <c r="O48" s="228"/>
      <c r="P48" s="228"/>
      <c r="Q48" s="228"/>
      <c r="R48" s="228"/>
      <c r="S48" s="228"/>
      <c r="T48" s="229"/>
    </row>
    <row r="49" spans="1:20" ht="13.9" customHeight="1" thickBot="1" x14ac:dyDescent="0.3">
      <c r="A49" s="576" t="s">
        <v>87</v>
      </c>
      <c r="B49" s="577"/>
      <c r="C49" s="577"/>
      <c r="D49" s="577"/>
      <c r="E49" s="577"/>
      <c r="F49" s="577"/>
      <c r="G49" s="577"/>
      <c r="H49" s="578"/>
      <c r="J49" s="576" t="s">
        <v>88</v>
      </c>
      <c r="K49" s="577"/>
      <c r="L49" s="578"/>
      <c r="N49" s="579" t="s">
        <v>89</v>
      </c>
      <c r="O49" s="580"/>
      <c r="P49" s="580"/>
      <c r="Q49" s="580"/>
      <c r="R49" s="580"/>
      <c r="S49" s="580"/>
      <c r="T49" s="581"/>
    </row>
    <row r="50" spans="1:20" ht="15.95" customHeight="1" x14ac:dyDescent="0.25"/>
  </sheetData>
  <sheetProtection algorithmName="SHA-512" hashValue="hTZcuju7U5W48kGwgpD4pU3aFBWXQ1+FhM3Y/vhWtI6YQWwkPIZGrWSs9mEMM+TJeVM5paylwKywCqAO4TQe7A==" saltValue="oAs8UMq5AXexF5jiPk54sA==" spinCount="100000" sheet="1" objects="1" scenarios="1"/>
  <mergeCells count="162">
    <mergeCell ref="A49:H49"/>
    <mergeCell ref="J49:L49"/>
    <mergeCell ref="N49:T49"/>
    <mergeCell ref="A43:C43"/>
    <mergeCell ref="D43:F43"/>
    <mergeCell ref="H43:K43"/>
    <mergeCell ref="M43:N43"/>
    <mergeCell ref="P43:Q43"/>
    <mergeCell ref="S43:T43"/>
    <mergeCell ref="A42:B42"/>
    <mergeCell ref="D42:F42"/>
    <mergeCell ref="H42:K42"/>
    <mergeCell ref="M42:N42"/>
    <mergeCell ref="P42:Q42"/>
    <mergeCell ref="S42:T42"/>
    <mergeCell ref="A41:C41"/>
    <mergeCell ref="D41:F41"/>
    <mergeCell ref="H41:K41"/>
    <mergeCell ref="M41:N41"/>
    <mergeCell ref="P41:Q41"/>
    <mergeCell ref="S41:T41"/>
    <mergeCell ref="A40:C40"/>
    <mergeCell ref="D40:F40"/>
    <mergeCell ref="H40:K40"/>
    <mergeCell ref="M40:N40"/>
    <mergeCell ref="P40:Q40"/>
    <mergeCell ref="S40:T40"/>
    <mergeCell ref="A39:C39"/>
    <mergeCell ref="D39:F39"/>
    <mergeCell ref="H39:K39"/>
    <mergeCell ref="M39:N39"/>
    <mergeCell ref="P39:Q39"/>
    <mergeCell ref="S39:T39"/>
    <mergeCell ref="A35:D35"/>
    <mergeCell ref="H35:K35"/>
    <mergeCell ref="M35:N35"/>
    <mergeCell ref="P35:Q35"/>
    <mergeCell ref="S35:T35"/>
    <mergeCell ref="A38:C38"/>
    <mergeCell ref="D38:F38"/>
    <mergeCell ref="H38:K38"/>
    <mergeCell ref="M38:N38"/>
    <mergeCell ref="P38:Q38"/>
    <mergeCell ref="S38:T38"/>
    <mergeCell ref="H36:K36"/>
    <mergeCell ref="M36:N36"/>
    <mergeCell ref="P36:Q36"/>
    <mergeCell ref="S36:T36"/>
    <mergeCell ref="A37:F37"/>
    <mergeCell ref="H37:K37"/>
    <mergeCell ref="M37:N37"/>
    <mergeCell ref="P37:Q37"/>
    <mergeCell ref="S37:T37"/>
    <mergeCell ref="A31:D31"/>
    <mergeCell ref="A32:D32"/>
    <mergeCell ref="A33:D33"/>
    <mergeCell ref="H33:K34"/>
    <mergeCell ref="L33:N33"/>
    <mergeCell ref="O33:Q33"/>
    <mergeCell ref="A29:F29"/>
    <mergeCell ref="H29:K29"/>
    <mergeCell ref="S29:T29"/>
    <mergeCell ref="A30:D30"/>
    <mergeCell ref="H30:O30"/>
    <mergeCell ref="P30:T30"/>
    <mergeCell ref="R33:T33"/>
    <mergeCell ref="A34:D34"/>
    <mergeCell ref="L34:N34"/>
    <mergeCell ref="O34:Q34"/>
    <mergeCell ref="R34:T34"/>
    <mergeCell ref="A27:B27"/>
    <mergeCell ref="C27:F27"/>
    <mergeCell ref="H27:K27"/>
    <mergeCell ref="S27:T27"/>
    <mergeCell ref="H28:K28"/>
    <mergeCell ref="S28:T28"/>
    <mergeCell ref="A25:B25"/>
    <mergeCell ref="C25:F25"/>
    <mergeCell ref="H25:K25"/>
    <mergeCell ref="S25:T25"/>
    <mergeCell ref="A26:B26"/>
    <mergeCell ref="C26:F26"/>
    <mergeCell ref="H26:K26"/>
    <mergeCell ref="S26:T26"/>
    <mergeCell ref="S22:T22"/>
    <mergeCell ref="A23:F23"/>
    <mergeCell ref="H23:K23"/>
    <mergeCell ref="S23:T23"/>
    <mergeCell ref="A24:B24"/>
    <mergeCell ref="C24:F24"/>
    <mergeCell ref="H24:K24"/>
    <mergeCell ref="S24:T24"/>
    <mergeCell ref="S19:T19"/>
    <mergeCell ref="A20:B20"/>
    <mergeCell ref="C20:F20"/>
    <mergeCell ref="H20:K20"/>
    <mergeCell ref="S20:T20"/>
    <mergeCell ref="A21:B22"/>
    <mergeCell ref="C21:F22"/>
    <mergeCell ref="H21:K21"/>
    <mergeCell ref="S21:T21"/>
    <mergeCell ref="H22:K22"/>
    <mergeCell ref="A17:B17"/>
    <mergeCell ref="C17:F17"/>
    <mergeCell ref="H17:K17"/>
    <mergeCell ref="S17:T17"/>
    <mergeCell ref="A18:B18"/>
    <mergeCell ref="C18:F19"/>
    <mergeCell ref="H18:K18"/>
    <mergeCell ref="S18:T18"/>
    <mergeCell ref="A19:B19"/>
    <mergeCell ref="H19:K19"/>
    <mergeCell ref="R13:R16"/>
    <mergeCell ref="S13:T16"/>
    <mergeCell ref="A14:B14"/>
    <mergeCell ref="C14:F14"/>
    <mergeCell ref="O14:O16"/>
    <mergeCell ref="P14:P16"/>
    <mergeCell ref="Q14:Q16"/>
    <mergeCell ref="A15:F15"/>
    <mergeCell ref="A16:B16"/>
    <mergeCell ref="C16:F16"/>
    <mergeCell ref="A13:B13"/>
    <mergeCell ref="C13:F13"/>
    <mergeCell ref="H13:K16"/>
    <mergeCell ref="L13:L16"/>
    <mergeCell ref="M13:M16"/>
    <mergeCell ref="N13:N16"/>
    <mergeCell ref="Q10:R10"/>
    <mergeCell ref="S10:T10"/>
    <mergeCell ref="A11:B11"/>
    <mergeCell ref="C11:F11"/>
    <mergeCell ref="A12:B12"/>
    <mergeCell ref="C12:F12"/>
    <mergeCell ref="O7:P7"/>
    <mergeCell ref="A8:B9"/>
    <mergeCell ref="C8:F9"/>
    <mergeCell ref="H8:J8"/>
    <mergeCell ref="H9:J9"/>
    <mergeCell ref="A10:B10"/>
    <mergeCell ref="C10:F10"/>
    <mergeCell ref="H10:J10"/>
    <mergeCell ref="G1:T1"/>
    <mergeCell ref="H2:T2"/>
    <mergeCell ref="A3:C4"/>
    <mergeCell ref="D3:F4"/>
    <mergeCell ref="H3:T3"/>
    <mergeCell ref="A5:F5"/>
    <mergeCell ref="H5:J7"/>
    <mergeCell ref="K5:L5"/>
    <mergeCell ref="M5:N5"/>
    <mergeCell ref="O5:P5"/>
    <mergeCell ref="Q5:T5"/>
    <mergeCell ref="A6:B7"/>
    <mergeCell ref="C6:F7"/>
    <mergeCell ref="K6:L6"/>
    <mergeCell ref="M6:N6"/>
    <mergeCell ref="O6:P6"/>
    <mergeCell ref="Q6:R6"/>
    <mergeCell ref="S6:T6"/>
    <mergeCell ref="K7:L7"/>
    <mergeCell ref="M7:N7"/>
  </mergeCells>
  <dataValidations count="1">
    <dataValidation type="list" allowBlank="1" showInputMessage="1" showErrorMessage="1" sqref="P30:T30" xr:uid="{00000000-0002-0000-1D00-000000000000}">
      <formula1>"Obstál,Neobstál,XX"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List2">
    <tabColor rgb="FFDCDCDC"/>
  </sheetPr>
  <dimension ref="A1:AB57"/>
  <sheetViews>
    <sheetView workbookViewId="0">
      <selection activeCell="U16" sqref="U16:V16"/>
    </sheetView>
  </sheetViews>
  <sheetFormatPr defaultColWidth="8.85546875" defaultRowHeight="15" x14ac:dyDescent="0.25"/>
  <cols>
    <col min="1" max="1" width="4" style="150" customWidth="1"/>
    <col min="2" max="2" width="4.42578125" style="150" customWidth="1"/>
    <col min="3" max="3" width="4.5703125" style="150" customWidth="1"/>
    <col min="4" max="4" width="0.42578125" style="150" customWidth="1"/>
    <col min="5" max="5" width="5.42578125" style="150" customWidth="1"/>
    <col min="6" max="6" width="0.42578125" style="150" customWidth="1"/>
    <col min="7" max="7" width="4.42578125" style="150" customWidth="1"/>
    <col min="8" max="8" width="1.42578125" style="150" customWidth="1"/>
    <col min="9" max="9" width="4.85546875" style="150" customWidth="1"/>
    <col min="10" max="10" width="4.42578125" style="150" customWidth="1"/>
    <col min="11" max="11" width="4.85546875" style="150" customWidth="1"/>
    <col min="12" max="13" width="2.42578125" style="150" customWidth="1"/>
    <col min="14" max="14" width="4.85546875" style="150" customWidth="1"/>
    <col min="15" max="15" width="2.5703125" style="150" customWidth="1"/>
    <col min="16" max="16" width="2.85546875" style="150" customWidth="1"/>
    <col min="17" max="17" width="4.85546875" style="150" customWidth="1"/>
    <col min="18" max="19" width="2.42578125" style="150" customWidth="1"/>
    <col min="20" max="20" width="4.42578125" style="150" customWidth="1"/>
    <col min="21" max="22" width="2.42578125" style="150" customWidth="1"/>
    <col min="23" max="23" width="4.42578125" style="150" customWidth="1"/>
    <col min="24" max="25" width="2.42578125" style="150" customWidth="1"/>
    <col min="26" max="26" width="4.42578125" style="150" customWidth="1"/>
    <col min="27" max="27" width="2.5703125" style="150" customWidth="1"/>
    <col min="28" max="28" width="3" style="150" customWidth="1"/>
    <col min="29" max="16384" width="8.85546875" style="150"/>
  </cols>
  <sheetData>
    <row r="1" spans="1:28" ht="19.899999999999999" customHeight="1" x14ac:dyDescent="0.35">
      <c r="H1" s="724" t="s">
        <v>196</v>
      </c>
      <c r="I1" s="724"/>
      <c r="J1" s="724"/>
      <c r="K1" s="724"/>
      <c r="L1" s="724"/>
      <c r="M1" s="724"/>
      <c r="N1" s="724"/>
      <c r="O1" s="724"/>
      <c r="P1" s="724"/>
      <c r="Q1" s="724"/>
      <c r="R1" s="724"/>
      <c r="S1" s="724"/>
      <c r="T1" s="724"/>
      <c r="U1" s="724"/>
      <c r="V1" s="724"/>
      <c r="W1" s="724"/>
      <c r="X1" s="724"/>
      <c r="Y1" s="724"/>
      <c r="Z1" s="724"/>
      <c r="AA1" s="724"/>
      <c r="AB1" s="724"/>
    </row>
    <row r="2" spans="1:28" ht="14.45" customHeight="1" thickBot="1" x14ac:dyDescent="0.3">
      <c r="H2" s="237" t="s">
        <v>0</v>
      </c>
      <c r="I2" s="725" t="s">
        <v>1</v>
      </c>
      <c r="J2" s="726"/>
      <c r="K2" s="726"/>
      <c r="L2" s="726"/>
      <c r="M2" s="726"/>
      <c r="N2" s="726"/>
      <c r="O2" s="726"/>
      <c r="P2" s="726"/>
      <c r="Q2" s="726"/>
      <c r="R2" s="726"/>
      <c r="S2" s="726"/>
      <c r="T2" s="726"/>
      <c r="U2" s="726"/>
      <c r="V2" s="726"/>
      <c r="W2" s="726"/>
      <c r="X2" s="726"/>
      <c r="Y2" s="726"/>
      <c r="Z2" s="726"/>
      <c r="AA2" s="726"/>
      <c r="AB2" s="726"/>
    </row>
    <row r="3" spans="1:28" ht="18.600000000000001" customHeight="1" thickBot="1" x14ac:dyDescent="0.4">
      <c r="A3" s="727" t="s">
        <v>2</v>
      </c>
      <c r="B3" s="728"/>
      <c r="C3" s="729"/>
      <c r="H3" s="238" t="s">
        <v>0</v>
      </c>
      <c r="I3" s="730" t="s">
        <v>167</v>
      </c>
      <c r="J3" s="731"/>
      <c r="K3" s="731"/>
      <c r="L3" s="731"/>
      <c r="M3" s="731"/>
      <c r="N3" s="731"/>
      <c r="O3" s="731"/>
      <c r="P3" s="731"/>
      <c r="Q3" s="731"/>
      <c r="R3" s="731"/>
      <c r="S3" s="731"/>
      <c r="T3" s="731"/>
      <c r="U3" s="731"/>
      <c r="V3" s="731"/>
      <c r="W3" s="731"/>
      <c r="X3" s="731"/>
      <c r="Y3" s="731"/>
      <c r="Z3" s="731"/>
      <c r="AA3" s="731"/>
      <c r="AB3" s="731"/>
    </row>
    <row r="4" spans="1:28" ht="10.9" customHeight="1" thickBot="1" x14ac:dyDescent="0.3">
      <c r="A4" s="732" t="str">
        <f ca="1">IF(Soupiska!W12="N",Soupiska!B12,"NE")</f>
        <v>NE</v>
      </c>
      <c r="B4" s="372"/>
      <c r="C4" s="733"/>
      <c r="E4" s="738" t="s">
        <v>5</v>
      </c>
      <c r="F4" s="739"/>
      <c r="G4" s="739"/>
      <c r="H4" s="239"/>
      <c r="I4" s="742" t="s">
        <v>91</v>
      </c>
      <c r="J4" s="686"/>
      <c r="K4" s="742" t="s">
        <v>92</v>
      </c>
      <c r="L4" s="743"/>
      <c r="M4" s="686"/>
      <c r="N4" s="640" t="s">
        <v>93</v>
      </c>
      <c r="O4" s="641"/>
      <c r="P4" s="642"/>
      <c r="Q4" s="742" t="s">
        <v>94</v>
      </c>
      <c r="R4" s="743"/>
      <c r="S4" s="686"/>
      <c r="T4" s="742" t="s">
        <v>95</v>
      </c>
      <c r="U4" s="743"/>
      <c r="V4" s="686"/>
      <c r="W4" s="742" t="s">
        <v>96</v>
      </c>
      <c r="X4" s="743"/>
      <c r="Y4" s="686"/>
      <c r="Z4" s="742" t="s">
        <v>96</v>
      </c>
      <c r="AA4" s="743"/>
      <c r="AB4" s="686"/>
    </row>
    <row r="5" spans="1:28" ht="11.45" customHeight="1" thickBot="1" x14ac:dyDescent="0.3">
      <c r="A5" s="734"/>
      <c r="B5" s="372"/>
      <c r="C5" s="733"/>
      <c r="D5" s="240"/>
      <c r="E5" s="740"/>
      <c r="F5" s="741"/>
      <c r="G5" s="741"/>
      <c r="H5" s="241"/>
      <c r="I5" s="742" t="s">
        <v>97</v>
      </c>
      <c r="J5" s="686"/>
      <c r="K5" s="742" t="s">
        <v>98</v>
      </c>
      <c r="L5" s="743"/>
      <c r="M5" s="686"/>
      <c r="N5" s="643"/>
      <c r="O5" s="644"/>
      <c r="P5" s="645"/>
      <c r="Q5" s="742" t="s">
        <v>99</v>
      </c>
      <c r="R5" s="743"/>
      <c r="S5" s="686"/>
      <c r="T5" s="742" t="s">
        <v>100</v>
      </c>
      <c r="U5" s="743"/>
      <c r="V5" s="686"/>
      <c r="W5" s="742" t="s">
        <v>101</v>
      </c>
      <c r="X5" s="743"/>
      <c r="Y5" s="686"/>
      <c r="Z5" s="742" t="s">
        <v>102</v>
      </c>
      <c r="AA5" s="743"/>
      <c r="AB5" s="744"/>
    </row>
    <row r="6" spans="1:28" ht="12" customHeight="1" x14ac:dyDescent="0.25">
      <c r="A6" s="734"/>
      <c r="B6" s="372"/>
      <c r="C6" s="733"/>
      <c r="D6" s="240"/>
      <c r="E6" s="773" t="s">
        <v>20</v>
      </c>
      <c r="F6" s="774"/>
      <c r="G6" s="774"/>
      <c r="H6" s="242"/>
      <c r="I6" s="243">
        <v>40</v>
      </c>
      <c r="J6" s="244"/>
      <c r="K6" s="245">
        <v>80</v>
      </c>
      <c r="L6" s="630"/>
      <c r="M6" s="631"/>
      <c r="N6" s="246">
        <v>80</v>
      </c>
      <c r="O6" s="636"/>
      <c r="P6" s="637"/>
      <c r="Q6" s="245" t="s">
        <v>103</v>
      </c>
      <c r="R6" s="745"/>
      <c r="S6" s="637"/>
      <c r="T6" s="245">
        <v>80</v>
      </c>
      <c r="U6" s="710"/>
      <c r="V6" s="711"/>
      <c r="W6" s="247">
        <v>80</v>
      </c>
      <c r="X6" s="636"/>
      <c r="Y6" s="637"/>
      <c r="Z6" s="247">
        <v>80</v>
      </c>
      <c r="AA6" s="636"/>
      <c r="AB6" s="637"/>
    </row>
    <row r="7" spans="1:28" ht="12" customHeight="1" thickBot="1" x14ac:dyDescent="0.3">
      <c r="A7" s="735"/>
      <c r="B7" s="736"/>
      <c r="C7" s="737"/>
      <c r="D7" s="240"/>
      <c r="E7" s="775" t="s">
        <v>21</v>
      </c>
      <c r="F7" s="776"/>
      <c r="G7" s="776"/>
      <c r="H7" s="248"/>
      <c r="I7" s="249">
        <v>10</v>
      </c>
      <c r="J7" s="250"/>
      <c r="K7" s="251">
        <v>20</v>
      </c>
      <c r="L7" s="632" t="s">
        <v>0</v>
      </c>
      <c r="M7" s="633"/>
      <c r="N7" s="252">
        <v>20</v>
      </c>
      <c r="O7" s="638"/>
      <c r="P7" s="639"/>
      <c r="Q7" s="251">
        <v>20</v>
      </c>
      <c r="R7" s="746" t="s">
        <v>0</v>
      </c>
      <c r="S7" s="747"/>
      <c r="T7" s="253">
        <v>20</v>
      </c>
      <c r="U7" s="710"/>
      <c r="V7" s="711"/>
      <c r="W7" s="254">
        <v>20</v>
      </c>
      <c r="X7" s="638"/>
      <c r="Y7" s="639"/>
      <c r="Z7" s="254">
        <v>20</v>
      </c>
      <c r="AA7" s="638"/>
      <c r="AB7" s="639"/>
    </row>
    <row r="8" spans="1:28" ht="13.9" customHeight="1" thickBot="1" x14ac:dyDescent="0.3">
      <c r="A8" s="255"/>
      <c r="B8" s="255"/>
      <c r="C8" s="240"/>
      <c r="D8" s="240"/>
      <c r="E8" s="777" t="s">
        <v>23</v>
      </c>
      <c r="F8" s="778"/>
      <c r="G8" s="778"/>
      <c r="H8" s="256"/>
      <c r="I8" s="257">
        <v>50</v>
      </c>
      <c r="J8" s="258">
        <f>SUM(J6:J7)</f>
        <v>0</v>
      </c>
      <c r="K8" s="259">
        <v>100</v>
      </c>
      <c r="L8" s="634">
        <f>SUM(L6:M7)</f>
        <v>0</v>
      </c>
      <c r="M8" s="635"/>
      <c r="N8" s="259">
        <v>100</v>
      </c>
      <c r="O8" s="634">
        <f>SUM(O6:O7)</f>
        <v>0</v>
      </c>
      <c r="P8" s="635"/>
      <c r="Q8" s="259">
        <v>100</v>
      </c>
      <c r="R8" s="634">
        <f>SUM(R6:S7)</f>
        <v>0</v>
      </c>
      <c r="S8" s="635"/>
      <c r="T8" s="259">
        <v>100</v>
      </c>
      <c r="U8" s="634">
        <f>SUM(U6:V7)</f>
        <v>0</v>
      </c>
      <c r="V8" s="635"/>
      <c r="W8" s="259">
        <v>100</v>
      </c>
      <c r="X8" s="634">
        <f>SUM(X6:Y7)</f>
        <v>0</v>
      </c>
      <c r="Y8" s="635"/>
      <c r="Z8" s="259">
        <v>100</v>
      </c>
      <c r="AA8" s="634">
        <f>SUM(AA6:AB7)</f>
        <v>0</v>
      </c>
      <c r="AB8" s="635"/>
    </row>
    <row r="9" spans="1:28" ht="0.6" customHeight="1" thickBot="1" x14ac:dyDescent="0.3">
      <c r="A9" s="255"/>
      <c r="B9" s="255"/>
      <c r="C9" s="240"/>
      <c r="D9" s="240"/>
      <c r="E9" s="240"/>
      <c r="F9" s="240"/>
      <c r="G9" s="240"/>
      <c r="P9" s="260"/>
    </row>
    <row r="10" spans="1:28" ht="13.9" customHeight="1" thickBot="1" x14ac:dyDescent="0.3">
      <c r="A10" s="779" t="s">
        <v>4</v>
      </c>
      <c r="B10" s="736"/>
      <c r="C10" s="736"/>
      <c r="D10" s="736"/>
      <c r="E10" s="736"/>
      <c r="F10" s="736"/>
      <c r="G10" s="736"/>
      <c r="I10" s="748" t="s">
        <v>27</v>
      </c>
      <c r="J10" s="749"/>
      <c r="K10" s="749"/>
      <c r="L10" s="749"/>
      <c r="M10" s="750"/>
      <c r="N10" s="769" t="s">
        <v>91</v>
      </c>
      <c r="O10" s="769"/>
      <c r="P10" s="770"/>
      <c r="Q10" s="782" t="s">
        <v>104</v>
      </c>
      <c r="R10" s="780"/>
      <c r="S10" s="781"/>
      <c r="T10" s="782" t="s">
        <v>94</v>
      </c>
      <c r="U10" s="780"/>
      <c r="V10" s="781"/>
      <c r="W10" s="782" t="s">
        <v>105</v>
      </c>
      <c r="X10" s="780"/>
      <c r="Y10" s="783"/>
      <c r="Z10" s="748" t="s">
        <v>106</v>
      </c>
      <c r="AA10" s="749"/>
      <c r="AB10" s="750"/>
    </row>
    <row r="11" spans="1:28" ht="13.9" customHeight="1" thickBot="1" x14ac:dyDescent="0.3">
      <c r="A11" s="757" t="s">
        <v>10</v>
      </c>
      <c r="B11" s="728"/>
      <c r="C11" s="760">
        <f>Soupiska!C12</f>
        <v>0</v>
      </c>
      <c r="D11" s="728"/>
      <c r="E11" s="728"/>
      <c r="F11" s="728"/>
      <c r="G11" s="729"/>
      <c r="I11" s="751"/>
      <c r="J11" s="752"/>
      <c r="K11" s="752"/>
      <c r="L11" s="752"/>
      <c r="M11" s="753"/>
      <c r="N11" s="763" t="s">
        <v>97</v>
      </c>
      <c r="O11" s="764"/>
      <c r="P11" s="765"/>
      <c r="Q11" s="769" t="s">
        <v>107</v>
      </c>
      <c r="R11" s="769"/>
      <c r="S11" s="770"/>
      <c r="T11" s="771" t="s">
        <v>99</v>
      </c>
      <c r="U11" s="769"/>
      <c r="V11" s="770"/>
      <c r="W11" s="771" t="s">
        <v>108</v>
      </c>
      <c r="X11" s="769"/>
      <c r="Y11" s="772"/>
      <c r="Z11" s="751"/>
      <c r="AA11" s="752"/>
      <c r="AB11" s="753"/>
    </row>
    <row r="12" spans="1:28" ht="13.9" customHeight="1" thickBot="1" x14ac:dyDescent="0.3">
      <c r="A12" s="758"/>
      <c r="B12" s="759"/>
      <c r="C12" s="761"/>
      <c r="D12" s="759"/>
      <c r="E12" s="759"/>
      <c r="F12" s="759"/>
      <c r="G12" s="762"/>
      <c r="H12" s="261"/>
      <c r="I12" s="754"/>
      <c r="J12" s="755"/>
      <c r="K12" s="755"/>
      <c r="L12" s="755"/>
      <c r="M12" s="756"/>
      <c r="N12" s="766"/>
      <c r="O12" s="767"/>
      <c r="P12" s="768"/>
      <c r="Q12" s="780" t="s">
        <v>109</v>
      </c>
      <c r="R12" s="780"/>
      <c r="S12" s="781"/>
      <c r="T12" s="782" t="s">
        <v>110</v>
      </c>
      <c r="U12" s="780"/>
      <c r="V12" s="781"/>
      <c r="W12" s="782" t="s">
        <v>111</v>
      </c>
      <c r="X12" s="780"/>
      <c r="Y12" s="783"/>
      <c r="Z12" s="754"/>
      <c r="AA12" s="755"/>
      <c r="AB12" s="756"/>
    </row>
    <row r="13" spans="1:28" ht="13.15" customHeight="1" x14ac:dyDescent="0.25">
      <c r="A13" s="784" t="s">
        <v>112</v>
      </c>
      <c r="B13" s="785"/>
      <c r="C13" s="786">
        <f>Soupiska!E12</f>
        <v>0</v>
      </c>
      <c r="D13" s="787"/>
      <c r="E13" s="787"/>
      <c r="F13" s="787"/>
      <c r="G13" s="788"/>
      <c r="I13" s="789" t="s">
        <v>113</v>
      </c>
      <c r="J13" s="790"/>
      <c r="K13" s="790"/>
      <c r="L13" s="790"/>
      <c r="M13" s="791"/>
      <c r="N13" s="262">
        <v>10</v>
      </c>
      <c r="O13" s="800"/>
      <c r="P13" s="801"/>
      <c r="Q13" s="245">
        <v>10</v>
      </c>
      <c r="R13" s="650" t="s">
        <v>0</v>
      </c>
      <c r="S13" s="651"/>
      <c r="T13" s="245">
        <v>10</v>
      </c>
      <c r="U13" s="799" t="s">
        <v>0</v>
      </c>
      <c r="V13" s="677"/>
      <c r="W13" s="245">
        <v>10</v>
      </c>
      <c r="X13" s="650" t="s">
        <v>0</v>
      </c>
      <c r="Y13" s="651"/>
      <c r="Z13" s="262">
        <v>10</v>
      </c>
      <c r="AA13" s="658"/>
      <c r="AB13" s="659"/>
    </row>
    <row r="14" spans="1:28" ht="13.15" customHeight="1" x14ac:dyDescent="0.25">
      <c r="A14" s="792" t="s">
        <v>114</v>
      </c>
      <c r="B14" s="793"/>
      <c r="C14" s="761"/>
      <c r="D14" s="759"/>
      <c r="E14" s="759"/>
      <c r="F14" s="759"/>
      <c r="G14" s="762"/>
      <c r="I14" s="794" t="s">
        <v>115</v>
      </c>
      <c r="J14" s="774"/>
      <c r="K14" s="774"/>
      <c r="L14" s="774"/>
      <c r="M14" s="795"/>
      <c r="N14" s="263">
        <v>10</v>
      </c>
      <c r="O14" s="646" t="s">
        <v>116</v>
      </c>
      <c r="P14" s="647"/>
      <c r="Q14" s="263">
        <v>10</v>
      </c>
      <c r="R14" s="646" t="s">
        <v>0</v>
      </c>
      <c r="S14" s="647"/>
      <c r="T14" s="263" t="s">
        <v>40</v>
      </c>
      <c r="U14" s="680" t="s">
        <v>40</v>
      </c>
      <c r="V14" s="653"/>
      <c r="W14" s="263" t="s">
        <v>40</v>
      </c>
      <c r="X14" s="626" t="s">
        <v>40</v>
      </c>
      <c r="Y14" s="627"/>
      <c r="Z14" s="263">
        <v>10</v>
      </c>
      <c r="AA14" s="660"/>
      <c r="AB14" s="661"/>
    </row>
    <row r="15" spans="1:28" ht="13.15" customHeight="1" x14ac:dyDescent="0.25">
      <c r="A15" s="264" t="s">
        <v>22</v>
      </c>
      <c r="B15" s="265"/>
      <c r="C15" s="807">
        <f>Soupiska!I12</f>
        <v>0</v>
      </c>
      <c r="D15" s="797"/>
      <c r="E15" s="797"/>
      <c r="F15" s="797"/>
      <c r="G15" s="798"/>
      <c r="I15" s="794" t="s">
        <v>117</v>
      </c>
      <c r="J15" s="774"/>
      <c r="K15" s="774"/>
      <c r="L15" s="774"/>
      <c r="M15" s="795"/>
      <c r="N15" s="263" t="s">
        <v>40</v>
      </c>
      <c r="O15" s="626" t="s">
        <v>40</v>
      </c>
      <c r="P15" s="627"/>
      <c r="Q15" s="263" t="s">
        <v>40</v>
      </c>
      <c r="R15" s="626" t="s">
        <v>40</v>
      </c>
      <c r="S15" s="627"/>
      <c r="T15" s="266">
        <v>10</v>
      </c>
      <c r="U15" s="710" t="s">
        <v>0</v>
      </c>
      <c r="V15" s="711"/>
      <c r="W15" s="263">
        <v>10</v>
      </c>
      <c r="X15" s="662"/>
      <c r="Y15" s="663"/>
      <c r="Z15" s="263" t="s">
        <v>40</v>
      </c>
      <c r="AA15" s="626" t="s">
        <v>40</v>
      </c>
      <c r="AB15" s="627"/>
    </row>
    <row r="16" spans="1:28" ht="13.15" customHeight="1" x14ac:dyDescent="0.25">
      <c r="A16" s="264" t="s">
        <v>24</v>
      </c>
      <c r="B16" s="265"/>
      <c r="C16" s="807">
        <f>Soupiska!K12</f>
        <v>0</v>
      </c>
      <c r="D16" s="797"/>
      <c r="E16" s="797"/>
      <c r="F16" s="797"/>
      <c r="G16" s="798"/>
      <c r="I16" s="794" t="s">
        <v>118</v>
      </c>
      <c r="J16" s="774"/>
      <c r="K16" s="774"/>
      <c r="L16" s="774"/>
      <c r="M16" s="795"/>
      <c r="N16" s="263">
        <v>10</v>
      </c>
      <c r="O16" s="646" t="s">
        <v>116</v>
      </c>
      <c r="P16" s="647"/>
      <c r="Q16" s="263">
        <v>10</v>
      </c>
      <c r="R16" s="646" t="s">
        <v>0</v>
      </c>
      <c r="S16" s="647"/>
      <c r="T16" s="266">
        <v>10</v>
      </c>
      <c r="U16" s="710"/>
      <c r="V16" s="711" t="s">
        <v>0</v>
      </c>
      <c r="W16" s="263" t="s">
        <v>119</v>
      </c>
      <c r="X16" s="646" t="s">
        <v>0</v>
      </c>
      <c r="Y16" s="647"/>
      <c r="Z16" s="263">
        <v>10</v>
      </c>
      <c r="AA16" s="660"/>
      <c r="AB16" s="661"/>
    </row>
    <row r="17" spans="1:28" ht="13.15" customHeight="1" x14ac:dyDescent="0.25">
      <c r="A17" s="264" t="s">
        <v>120</v>
      </c>
      <c r="B17" s="265"/>
      <c r="C17" s="808">
        <f>Soupiska!L12</f>
        <v>0</v>
      </c>
      <c r="D17" s="809"/>
      <c r="E17" s="809"/>
      <c r="F17" s="809"/>
      <c r="G17" s="810"/>
      <c r="I17" s="794" t="s">
        <v>121</v>
      </c>
      <c r="J17" s="774"/>
      <c r="K17" s="774"/>
      <c r="L17" s="774"/>
      <c r="M17" s="795"/>
      <c r="N17" s="263" t="s">
        <v>40</v>
      </c>
      <c r="O17" s="626" t="s">
        <v>40</v>
      </c>
      <c r="P17" s="627"/>
      <c r="Q17" s="263">
        <v>10</v>
      </c>
      <c r="R17" s="646"/>
      <c r="S17" s="647"/>
      <c r="T17" s="266">
        <v>10</v>
      </c>
      <c r="U17" s="710"/>
      <c r="V17" s="711" t="s">
        <v>0</v>
      </c>
      <c r="W17" s="263">
        <v>10</v>
      </c>
      <c r="X17" s="662"/>
      <c r="Y17" s="663"/>
      <c r="Z17" s="263">
        <v>10</v>
      </c>
      <c r="AA17" s="662"/>
      <c r="AB17" s="663"/>
    </row>
    <row r="18" spans="1:28" ht="13.15" customHeight="1" x14ac:dyDescent="0.25">
      <c r="A18" s="264" t="s">
        <v>26</v>
      </c>
      <c r="B18" s="265"/>
      <c r="C18" s="796">
        <f>Soupiska!N12</f>
        <v>0</v>
      </c>
      <c r="D18" s="797"/>
      <c r="E18" s="797"/>
      <c r="F18" s="797"/>
      <c r="G18" s="798"/>
      <c r="I18" s="794" t="s">
        <v>122</v>
      </c>
      <c r="J18" s="774"/>
      <c r="K18" s="774"/>
      <c r="L18" s="774"/>
      <c r="M18" s="795"/>
      <c r="N18" s="263" t="s">
        <v>40</v>
      </c>
      <c r="O18" s="626" t="s">
        <v>40</v>
      </c>
      <c r="P18" s="627"/>
      <c r="Q18" s="263">
        <v>10</v>
      </c>
      <c r="R18" s="646" t="s">
        <v>0</v>
      </c>
      <c r="S18" s="647"/>
      <c r="T18" s="266">
        <v>10</v>
      </c>
      <c r="U18" s="710"/>
      <c r="V18" s="711" t="s">
        <v>0</v>
      </c>
      <c r="W18" s="263">
        <v>10</v>
      </c>
      <c r="X18" s="646" t="s">
        <v>0</v>
      </c>
      <c r="Y18" s="647"/>
      <c r="Z18" s="263" t="s">
        <v>40</v>
      </c>
      <c r="AA18" s="626" t="s">
        <v>40</v>
      </c>
      <c r="AB18" s="627"/>
    </row>
    <row r="19" spans="1:28" ht="13.15" customHeight="1" thickBot="1" x14ac:dyDescent="0.3">
      <c r="A19" s="267" t="s">
        <v>34</v>
      </c>
      <c r="B19" s="268"/>
      <c r="C19" s="802">
        <f>Soupiska!P12</f>
        <v>0</v>
      </c>
      <c r="D19" s="803"/>
      <c r="E19" s="803"/>
      <c r="F19" s="803"/>
      <c r="G19" s="804"/>
      <c r="I19" s="794" t="s">
        <v>49</v>
      </c>
      <c r="J19" s="774"/>
      <c r="K19" s="774"/>
      <c r="L19" s="774"/>
      <c r="M19" s="795"/>
      <c r="N19" s="263">
        <v>10</v>
      </c>
      <c r="O19" s="646" t="s">
        <v>0</v>
      </c>
      <c r="P19" s="647"/>
      <c r="Q19" s="263">
        <v>10</v>
      </c>
      <c r="R19" s="646" t="s">
        <v>0</v>
      </c>
      <c r="S19" s="647"/>
      <c r="T19" s="269" t="s">
        <v>44</v>
      </c>
      <c r="U19" s="710"/>
      <c r="V19" s="711" t="s">
        <v>40</v>
      </c>
      <c r="W19" s="263" t="s">
        <v>40</v>
      </c>
      <c r="X19" s="626" t="s">
        <v>40</v>
      </c>
      <c r="Y19" s="627"/>
      <c r="Z19" s="263">
        <v>10</v>
      </c>
      <c r="AA19" s="662"/>
      <c r="AB19" s="663"/>
    </row>
    <row r="20" spans="1:28" ht="13.15" customHeight="1" thickBot="1" x14ac:dyDescent="0.3">
      <c r="A20" s="805" t="s">
        <v>37</v>
      </c>
      <c r="B20" s="806"/>
      <c r="C20" s="806"/>
      <c r="D20" s="806"/>
      <c r="E20" s="806"/>
      <c r="F20" s="806"/>
      <c r="G20" s="806"/>
      <c r="I20" s="794" t="s">
        <v>123</v>
      </c>
      <c r="J20" s="774"/>
      <c r="K20" s="774"/>
      <c r="L20" s="774"/>
      <c r="M20" s="795"/>
      <c r="N20" s="263" t="s">
        <v>40</v>
      </c>
      <c r="O20" s="626" t="s">
        <v>40</v>
      </c>
      <c r="P20" s="627"/>
      <c r="Q20" s="263">
        <v>10</v>
      </c>
      <c r="R20" s="646" t="s">
        <v>0</v>
      </c>
      <c r="S20" s="647"/>
      <c r="T20" s="266">
        <v>10</v>
      </c>
      <c r="U20" s="710"/>
      <c r="V20" s="711" t="s">
        <v>0</v>
      </c>
      <c r="W20" s="263" t="s">
        <v>40</v>
      </c>
      <c r="X20" s="626" t="s">
        <v>40</v>
      </c>
      <c r="Y20" s="627"/>
      <c r="Z20" s="263" t="s">
        <v>40</v>
      </c>
      <c r="AA20" s="626" t="s">
        <v>40</v>
      </c>
      <c r="AB20" s="627"/>
    </row>
    <row r="21" spans="1:28" ht="13.15" customHeight="1" x14ac:dyDescent="0.25">
      <c r="A21" s="826" t="s">
        <v>10</v>
      </c>
      <c r="B21" s="827"/>
      <c r="C21" s="828">
        <f>Soupiska!C13</f>
        <v>0</v>
      </c>
      <c r="D21" s="827"/>
      <c r="E21" s="827"/>
      <c r="F21" s="827"/>
      <c r="G21" s="829"/>
      <c r="I21" s="794" t="s">
        <v>124</v>
      </c>
      <c r="J21" s="774"/>
      <c r="K21" s="774"/>
      <c r="L21" s="774"/>
      <c r="M21" s="795"/>
      <c r="N21" s="263" t="s">
        <v>40</v>
      </c>
      <c r="O21" s="626" t="s">
        <v>40</v>
      </c>
      <c r="P21" s="627"/>
      <c r="Q21" s="263">
        <v>10</v>
      </c>
      <c r="R21" s="646" t="s">
        <v>0</v>
      </c>
      <c r="S21" s="647"/>
      <c r="T21" s="269" t="s">
        <v>40</v>
      </c>
      <c r="U21" s="718" t="s">
        <v>44</v>
      </c>
      <c r="V21" s="719"/>
      <c r="W21" s="263">
        <v>10</v>
      </c>
      <c r="X21" s="646" t="s">
        <v>0</v>
      </c>
      <c r="Y21" s="647"/>
      <c r="Z21" s="263" t="s">
        <v>40</v>
      </c>
      <c r="AA21" s="626" t="s">
        <v>40</v>
      </c>
      <c r="AB21" s="627"/>
    </row>
    <row r="22" spans="1:28" ht="13.15" customHeight="1" x14ac:dyDescent="0.25">
      <c r="A22" s="819" t="s">
        <v>38</v>
      </c>
      <c r="B22" s="820"/>
      <c r="C22" s="830">
        <f>Soupiska!E13</f>
        <v>0</v>
      </c>
      <c r="D22" s="820"/>
      <c r="E22" s="820"/>
      <c r="F22" s="820"/>
      <c r="G22" s="822"/>
      <c r="I22" s="794" t="s">
        <v>125</v>
      </c>
      <c r="J22" s="774"/>
      <c r="K22" s="774"/>
      <c r="L22" s="774"/>
      <c r="M22" s="795"/>
      <c r="N22" s="263" t="s">
        <v>40</v>
      </c>
      <c r="O22" s="626" t="s">
        <v>40</v>
      </c>
      <c r="P22" s="627"/>
      <c r="Q22" s="263" t="s">
        <v>40</v>
      </c>
      <c r="R22" s="626" t="s">
        <v>40</v>
      </c>
      <c r="S22" s="627"/>
      <c r="T22" s="266">
        <v>10</v>
      </c>
      <c r="U22" s="710"/>
      <c r="V22" s="711" t="s">
        <v>0</v>
      </c>
      <c r="W22" s="263">
        <v>10</v>
      </c>
      <c r="X22" s="646" t="s">
        <v>0</v>
      </c>
      <c r="Y22" s="647"/>
      <c r="Z22" s="263" t="s">
        <v>40</v>
      </c>
      <c r="AA22" s="626" t="s">
        <v>40</v>
      </c>
      <c r="AB22" s="627"/>
    </row>
    <row r="23" spans="1:28" ht="13.15" customHeight="1" x14ac:dyDescent="0.25">
      <c r="A23" s="811" t="s">
        <v>42</v>
      </c>
      <c r="B23" s="812"/>
      <c r="C23" s="815">
        <f>Soupiska!I13</f>
        <v>0</v>
      </c>
      <c r="D23" s="812"/>
      <c r="E23" s="812"/>
      <c r="F23" s="812"/>
      <c r="G23" s="816"/>
      <c r="I23" s="794" t="s">
        <v>126</v>
      </c>
      <c r="J23" s="774"/>
      <c r="K23" s="774"/>
      <c r="L23" s="774"/>
      <c r="M23" s="795"/>
      <c r="N23" s="263" t="s">
        <v>40</v>
      </c>
      <c r="O23" s="626" t="s">
        <v>40</v>
      </c>
      <c r="P23" s="627"/>
      <c r="Q23" s="263">
        <v>10</v>
      </c>
      <c r="R23" s="646" t="s">
        <v>0</v>
      </c>
      <c r="S23" s="647"/>
      <c r="T23" s="266">
        <v>10</v>
      </c>
      <c r="U23" s="710"/>
      <c r="V23" s="711" t="s">
        <v>0</v>
      </c>
      <c r="W23" s="263">
        <v>10</v>
      </c>
      <c r="X23" s="646" t="s">
        <v>0</v>
      </c>
      <c r="Y23" s="647"/>
      <c r="Z23" s="263" t="s">
        <v>40</v>
      </c>
      <c r="AA23" s="626" t="s">
        <v>40</v>
      </c>
      <c r="AB23" s="627"/>
    </row>
    <row r="24" spans="1:28" ht="13.15" customHeight="1" x14ac:dyDescent="0.25">
      <c r="A24" s="813"/>
      <c r="B24" s="814"/>
      <c r="C24" s="817"/>
      <c r="D24" s="814"/>
      <c r="E24" s="814"/>
      <c r="F24" s="814"/>
      <c r="G24" s="818"/>
      <c r="I24" s="794" t="s">
        <v>127</v>
      </c>
      <c r="J24" s="774"/>
      <c r="K24" s="774"/>
      <c r="L24" s="774"/>
      <c r="M24" s="795"/>
      <c r="N24" s="263" t="s">
        <v>40</v>
      </c>
      <c r="O24" s="626" t="s">
        <v>40</v>
      </c>
      <c r="P24" s="627"/>
      <c r="Q24" s="263" t="s">
        <v>40</v>
      </c>
      <c r="R24" s="626" t="s">
        <v>40</v>
      </c>
      <c r="S24" s="627"/>
      <c r="T24" s="266">
        <v>10</v>
      </c>
      <c r="U24" s="710"/>
      <c r="V24" s="711" t="s">
        <v>116</v>
      </c>
      <c r="W24" s="263">
        <v>10</v>
      </c>
      <c r="X24" s="648"/>
      <c r="Y24" s="649"/>
      <c r="Z24" s="263" t="s">
        <v>40</v>
      </c>
      <c r="AA24" s="626" t="s">
        <v>40</v>
      </c>
      <c r="AB24" s="627"/>
    </row>
    <row r="25" spans="1:28" ht="13.15" customHeight="1" thickBot="1" x14ac:dyDescent="0.3">
      <c r="A25" s="819" t="s">
        <v>25</v>
      </c>
      <c r="B25" s="820"/>
      <c r="C25" s="821" t="e">
        <f ca="1">DATE(IF(MID(Soupiska!C14,1,2)*1 &gt; YEAR(TODAY())-2000, 1900, 2000) + MID(Soupiska!C14,1,2), MOD(MID(Soupiska!C14,3,2),50), MID(Soupiska!C14,5,2))</f>
        <v>#VALUE!</v>
      </c>
      <c r="D25" s="820"/>
      <c r="E25" s="820"/>
      <c r="F25" s="820"/>
      <c r="G25" s="822"/>
      <c r="I25" s="823" t="s">
        <v>128</v>
      </c>
      <c r="J25" s="824"/>
      <c r="K25" s="824"/>
      <c r="L25" s="824"/>
      <c r="M25" s="825"/>
      <c r="N25" s="270">
        <v>10</v>
      </c>
      <c r="O25" s="628" t="s">
        <v>0</v>
      </c>
      <c r="P25" s="629"/>
      <c r="Q25" s="270">
        <v>10</v>
      </c>
      <c r="R25" s="628" t="s">
        <v>0</v>
      </c>
      <c r="S25" s="629"/>
      <c r="T25" s="271">
        <v>10</v>
      </c>
      <c r="U25" s="710"/>
      <c r="V25" s="711" t="s">
        <v>0</v>
      </c>
      <c r="W25" s="270">
        <v>10</v>
      </c>
      <c r="X25" s="628" t="s">
        <v>0</v>
      </c>
      <c r="Y25" s="629"/>
      <c r="Z25" s="270">
        <v>10</v>
      </c>
      <c r="AA25" s="664"/>
      <c r="AB25" s="665"/>
    </row>
    <row r="26" spans="1:28" ht="13.15" customHeight="1" thickBot="1" x14ac:dyDescent="0.3">
      <c r="A26" s="840" t="s">
        <v>47</v>
      </c>
      <c r="B26" s="841"/>
      <c r="C26" s="842">
        <f>Soupiska!I14</f>
        <v>0</v>
      </c>
      <c r="D26" s="841"/>
      <c r="E26" s="841"/>
      <c r="F26" s="841"/>
      <c r="G26" s="843"/>
      <c r="I26" s="844" t="s">
        <v>23</v>
      </c>
      <c r="J26" s="845"/>
      <c r="K26" s="845"/>
      <c r="L26" s="845"/>
      <c r="M26" s="846"/>
      <c r="N26" s="272">
        <v>50</v>
      </c>
      <c r="O26" s="666">
        <f>SUM(O13:P25)</f>
        <v>0</v>
      </c>
      <c r="P26" s="666"/>
      <c r="Q26" s="273">
        <v>100</v>
      </c>
      <c r="R26" s="666">
        <f>SUM(R13:S25)</f>
        <v>0</v>
      </c>
      <c r="S26" s="666"/>
      <c r="T26" s="273">
        <v>100</v>
      </c>
      <c r="U26" s="666">
        <f>SUM(U13:V25)</f>
        <v>0</v>
      </c>
      <c r="V26" s="666"/>
      <c r="W26" s="273">
        <v>100</v>
      </c>
      <c r="X26" s="666">
        <f>SUM(X13:Y25)</f>
        <v>0</v>
      </c>
      <c r="Y26" s="666"/>
      <c r="Z26" s="273">
        <v>60</v>
      </c>
      <c r="AA26" s="666">
        <f>SUM(AA13:AB25)</f>
        <v>0</v>
      </c>
      <c r="AB26" s="667"/>
    </row>
    <row r="27" spans="1:28" ht="1.9" customHeight="1" thickBot="1" x14ac:dyDescent="0.3">
      <c r="A27" s="255"/>
      <c r="B27" s="255"/>
      <c r="C27" s="240"/>
      <c r="D27" s="240"/>
      <c r="E27" s="240"/>
      <c r="F27" s="240"/>
      <c r="G27" s="240"/>
      <c r="I27" s="274"/>
      <c r="J27" s="274"/>
      <c r="K27" s="274"/>
      <c r="L27" s="274"/>
      <c r="M27" s="274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4"/>
    </row>
    <row r="28" spans="1:28" ht="13.9" customHeight="1" thickBot="1" x14ac:dyDescent="0.3">
      <c r="A28" s="779" t="s">
        <v>50</v>
      </c>
      <c r="B28" s="736"/>
      <c r="C28" s="736"/>
      <c r="D28" s="736"/>
      <c r="E28" s="736"/>
      <c r="F28" s="240"/>
      <c r="G28" s="847" t="s">
        <v>66</v>
      </c>
      <c r="H28" s="848"/>
      <c r="I28" s="848"/>
      <c r="J28" s="849"/>
      <c r="K28" s="685" t="s">
        <v>91</v>
      </c>
      <c r="L28" s="685"/>
      <c r="M28" s="686"/>
      <c r="N28" s="687" t="s">
        <v>129</v>
      </c>
      <c r="O28" s="685"/>
      <c r="P28" s="688"/>
      <c r="Q28" s="831" t="s">
        <v>94</v>
      </c>
      <c r="R28" s="832"/>
      <c r="S28" s="833"/>
      <c r="T28" s="685" t="s">
        <v>95</v>
      </c>
      <c r="U28" s="685"/>
      <c r="V28" s="686"/>
      <c r="W28" s="687" t="s">
        <v>130</v>
      </c>
      <c r="X28" s="685"/>
      <c r="Y28" s="688"/>
      <c r="Z28" s="831" t="s">
        <v>131</v>
      </c>
      <c r="AA28" s="832"/>
      <c r="AB28" s="833"/>
    </row>
    <row r="29" spans="1:28" ht="13.15" customHeight="1" x14ac:dyDescent="0.25">
      <c r="A29" s="757" t="s">
        <v>52</v>
      </c>
      <c r="B29" s="728"/>
      <c r="C29" s="834">
        <f>Soupiska!T6</f>
        <v>0</v>
      </c>
      <c r="D29" s="728"/>
      <c r="E29" s="729"/>
      <c r="F29" s="240"/>
      <c r="G29" s="835" t="s">
        <v>132</v>
      </c>
      <c r="H29" s="836"/>
      <c r="I29" s="836"/>
      <c r="J29" s="837"/>
      <c r="K29" s="276">
        <v>10</v>
      </c>
      <c r="L29" s="676" t="s">
        <v>0</v>
      </c>
      <c r="M29" s="799"/>
      <c r="N29" s="277">
        <v>10</v>
      </c>
      <c r="O29" s="799" t="s">
        <v>0</v>
      </c>
      <c r="P29" s="850"/>
      <c r="Q29" s="278">
        <v>10</v>
      </c>
      <c r="R29" s="745"/>
      <c r="S29" s="853"/>
      <c r="T29" s="278">
        <v>10</v>
      </c>
      <c r="U29" s="710"/>
      <c r="V29" s="711"/>
      <c r="W29" s="279">
        <v>10</v>
      </c>
      <c r="X29" s="630"/>
      <c r="Y29" s="723"/>
      <c r="Z29" s="280">
        <v>20</v>
      </c>
      <c r="AA29" s="672" t="s">
        <v>0</v>
      </c>
      <c r="AB29" s="673"/>
    </row>
    <row r="30" spans="1:28" ht="13.15" customHeight="1" x14ac:dyDescent="0.25">
      <c r="A30" s="758"/>
      <c r="B30" s="759"/>
      <c r="C30" s="761"/>
      <c r="D30" s="759"/>
      <c r="E30" s="762"/>
      <c r="F30" s="240"/>
      <c r="G30" s="838" t="s">
        <v>133</v>
      </c>
      <c r="H30" s="774"/>
      <c r="I30" s="774"/>
      <c r="J30" s="839"/>
      <c r="K30" s="281">
        <v>10</v>
      </c>
      <c r="L30" s="678" t="s">
        <v>0</v>
      </c>
      <c r="M30" s="705"/>
      <c r="N30" s="263">
        <v>10</v>
      </c>
      <c r="O30" s="851"/>
      <c r="P30" s="852"/>
      <c r="Q30" s="282">
        <v>10</v>
      </c>
      <c r="R30" s="851"/>
      <c r="S30" s="852"/>
      <c r="T30" s="282">
        <v>10</v>
      </c>
      <c r="U30" s="710"/>
      <c r="V30" s="711"/>
      <c r="W30" s="283">
        <v>10</v>
      </c>
      <c r="X30" s="662"/>
      <c r="Y30" s="690"/>
      <c r="Z30" s="284">
        <v>20</v>
      </c>
      <c r="AA30" s="670"/>
      <c r="AB30" s="671"/>
    </row>
    <row r="31" spans="1:28" ht="13.15" customHeight="1" x14ac:dyDescent="0.25">
      <c r="A31" s="854" t="s">
        <v>54</v>
      </c>
      <c r="B31" s="787"/>
      <c r="C31" s="786">
        <f>Soupiska!P5</f>
        <v>0</v>
      </c>
      <c r="D31" s="787"/>
      <c r="E31" s="788"/>
      <c r="F31" s="240"/>
      <c r="G31" s="838" t="s">
        <v>134</v>
      </c>
      <c r="H31" s="774"/>
      <c r="I31" s="774"/>
      <c r="J31" s="839"/>
      <c r="K31" s="252" t="s">
        <v>40</v>
      </c>
      <c r="L31" s="652" t="s">
        <v>40</v>
      </c>
      <c r="M31" s="680"/>
      <c r="N31" s="285" t="s">
        <v>135</v>
      </c>
      <c r="O31" s="286"/>
      <c r="P31" s="287" t="s">
        <v>0</v>
      </c>
      <c r="Q31" s="288" t="s">
        <v>135</v>
      </c>
      <c r="R31" s="286"/>
      <c r="S31" s="289" t="s">
        <v>0</v>
      </c>
      <c r="T31" s="290">
        <v>10</v>
      </c>
      <c r="U31" s="710"/>
      <c r="V31" s="711" t="s">
        <v>0</v>
      </c>
      <c r="W31" s="279">
        <v>10</v>
      </c>
      <c r="X31" s="646" t="s">
        <v>0</v>
      </c>
      <c r="Y31" s="689"/>
      <c r="Z31" s="284">
        <v>20</v>
      </c>
      <c r="AA31" s="670"/>
      <c r="AB31" s="671"/>
    </row>
    <row r="32" spans="1:28" ht="13.15" customHeight="1" x14ac:dyDescent="0.25">
      <c r="A32" s="758"/>
      <c r="B32" s="759"/>
      <c r="C32" s="761"/>
      <c r="D32" s="759"/>
      <c r="E32" s="762"/>
      <c r="F32" s="240"/>
      <c r="G32" s="838" t="s">
        <v>136</v>
      </c>
      <c r="H32" s="774"/>
      <c r="I32" s="774"/>
      <c r="J32" s="839"/>
      <c r="K32" s="281" t="s">
        <v>137</v>
      </c>
      <c r="L32" s="702"/>
      <c r="M32" s="851"/>
      <c r="N32" s="291" t="s">
        <v>138</v>
      </c>
      <c r="O32" s="292"/>
      <c r="P32" s="293"/>
      <c r="Q32" s="294" t="s">
        <v>138</v>
      </c>
      <c r="R32" s="292"/>
      <c r="S32" s="295"/>
      <c r="T32" s="294" t="s">
        <v>139</v>
      </c>
      <c r="U32" s="296"/>
      <c r="V32" s="296"/>
      <c r="W32" s="297" t="s">
        <v>139</v>
      </c>
      <c r="X32" s="298"/>
      <c r="Y32" s="295"/>
      <c r="Z32" s="299" t="s">
        <v>140</v>
      </c>
      <c r="AA32" s="300"/>
      <c r="AB32" s="301" t="s">
        <v>0</v>
      </c>
    </row>
    <row r="33" spans="1:28" ht="13.15" customHeight="1" x14ac:dyDescent="0.25">
      <c r="A33" s="855" t="s">
        <v>141</v>
      </c>
      <c r="B33" s="787"/>
      <c r="C33" s="786">
        <f>Soupiska!D6</f>
        <v>0</v>
      </c>
      <c r="D33" s="787"/>
      <c r="E33" s="788"/>
      <c r="F33" s="240"/>
      <c r="G33" s="856" t="s">
        <v>142</v>
      </c>
      <c r="H33" s="857"/>
      <c r="I33" s="857"/>
      <c r="J33" s="858"/>
      <c r="K33" s="252" t="s">
        <v>40</v>
      </c>
      <c r="L33" s="652" t="s">
        <v>40</v>
      </c>
      <c r="M33" s="680"/>
      <c r="N33" s="302" t="s">
        <v>40</v>
      </c>
      <c r="O33" s="680" t="s">
        <v>40</v>
      </c>
      <c r="P33" s="681"/>
      <c r="Q33" s="290" t="s">
        <v>40</v>
      </c>
      <c r="R33" s="680" t="s">
        <v>40</v>
      </c>
      <c r="S33" s="681"/>
      <c r="T33" s="290">
        <v>20</v>
      </c>
      <c r="U33" s="712"/>
      <c r="V33" s="713"/>
      <c r="W33" s="279">
        <v>20</v>
      </c>
      <c r="X33" s="662"/>
      <c r="Y33" s="690"/>
      <c r="Z33" s="284">
        <v>40</v>
      </c>
      <c r="AA33" s="303"/>
      <c r="AB33" s="301" t="s">
        <v>0</v>
      </c>
    </row>
    <row r="34" spans="1:28" ht="13.15" customHeight="1" x14ac:dyDescent="0.25">
      <c r="A34" s="758"/>
      <c r="B34" s="759"/>
      <c r="C34" s="761"/>
      <c r="D34" s="759"/>
      <c r="E34" s="762"/>
      <c r="F34" s="240"/>
      <c r="G34" s="856" t="s">
        <v>143</v>
      </c>
      <c r="H34" s="857"/>
      <c r="I34" s="857"/>
      <c r="J34" s="858"/>
      <c r="K34" s="304" t="s">
        <v>137</v>
      </c>
      <c r="L34" s="702"/>
      <c r="M34" s="684"/>
      <c r="N34" s="291" t="s">
        <v>138</v>
      </c>
      <c r="O34" s="292"/>
      <c r="P34" s="293" t="s">
        <v>0</v>
      </c>
      <c r="Q34" s="294" t="s">
        <v>138</v>
      </c>
      <c r="R34" s="292"/>
      <c r="S34" s="295" t="s">
        <v>0</v>
      </c>
      <c r="T34" s="305" t="s">
        <v>139</v>
      </c>
      <c r="U34" s="296"/>
      <c r="V34" s="296"/>
      <c r="W34" s="297" t="s">
        <v>139</v>
      </c>
      <c r="X34" s="298"/>
      <c r="Y34" s="295"/>
      <c r="Z34" s="299" t="s">
        <v>140</v>
      </c>
      <c r="AA34" s="300"/>
      <c r="AB34" s="301" t="s">
        <v>0</v>
      </c>
    </row>
    <row r="35" spans="1:28" ht="13.15" customHeight="1" thickBot="1" x14ac:dyDescent="0.3">
      <c r="A35" s="855" t="s">
        <v>58</v>
      </c>
      <c r="B35" s="787"/>
      <c r="C35" s="786">
        <f>Soupiska!P6</f>
        <v>0</v>
      </c>
      <c r="D35" s="787"/>
      <c r="E35" s="788"/>
      <c r="F35" s="240"/>
      <c r="G35" s="860" t="s">
        <v>144</v>
      </c>
      <c r="H35" s="776"/>
      <c r="I35" s="776"/>
      <c r="J35" s="861"/>
      <c r="K35" s="306" t="s">
        <v>44</v>
      </c>
      <c r="L35" s="868" t="s">
        <v>44</v>
      </c>
      <c r="M35" s="869"/>
      <c r="N35" s="307" t="s">
        <v>138</v>
      </c>
      <c r="O35" s="286"/>
      <c r="P35" s="287" t="s">
        <v>0</v>
      </c>
      <c r="Q35" s="308" t="s">
        <v>138</v>
      </c>
      <c r="R35" s="286"/>
      <c r="S35" s="289" t="s">
        <v>0</v>
      </c>
      <c r="T35" s="309" t="s">
        <v>44</v>
      </c>
      <c r="U35" s="668" t="s">
        <v>44</v>
      </c>
      <c r="V35" s="682"/>
      <c r="W35" s="279" t="s">
        <v>44</v>
      </c>
      <c r="X35" s="691" t="s">
        <v>44</v>
      </c>
      <c r="Y35" s="692"/>
      <c r="Z35" s="310" t="s">
        <v>44</v>
      </c>
      <c r="AA35" s="668" t="s">
        <v>44</v>
      </c>
      <c r="AB35" s="669"/>
    </row>
    <row r="36" spans="1:28" ht="13.15" customHeight="1" thickBot="1" x14ac:dyDescent="0.3">
      <c r="A36" s="735"/>
      <c r="B36" s="736"/>
      <c r="C36" s="859"/>
      <c r="D36" s="736"/>
      <c r="E36" s="737"/>
      <c r="F36" s="240"/>
      <c r="G36" s="862" t="s">
        <v>23</v>
      </c>
      <c r="H36" s="778"/>
      <c r="I36" s="778"/>
      <c r="J36" s="863"/>
      <c r="K36" s="311">
        <v>50</v>
      </c>
      <c r="L36" s="674">
        <f>SUM(L29:M35)</f>
        <v>0</v>
      </c>
      <c r="M36" s="720"/>
      <c r="N36" s="312">
        <v>100</v>
      </c>
      <c r="O36" s="674">
        <f>SUM(O29:P35)</f>
        <v>0</v>
      </c>
      <c r="P36" s="675"/>
      <c r="Q36" s="313">
        <v>100</v>
      </c>
      <c r="R36" s="674">
        <f>SUM(R29:S35)</f>
        <v>0</v>
      </c>
      <c r="S36" s="675"/>
      <c r="T36" s="311">
        <v>100</v>
      </c>
      <c r="U36" s="674">
        <f>SUM(U29:V35)</f>
        <v>0</v>
      </c>
      <c r="V36" s="720"/>
      <c r="W36" s="312">
        <v>100</v>
      </c>
      <c r="X36" s="721">
        <f>SUM(X29:Y35)</f>
        <v>0</v>
      </c>
      <c r="Y36" s="722"/>
      <c r="Z36" s="313">
        <v>200</v>
      </c>
      <c r="AA36" s="674">
        <f>SUM(AA29:AB35)</f>
        <v>0</v>
      </c>
      <c r="AB36" s="675"/>
    </row>
    <row r="37" spans="1:28" ht="1.9" customHeight="1" thickBot="1" x14ac:dyDescent="0.3">
      <c r="A37" s="255" t="s">
        <v>0</v>
      </c>
      <c r="B37" s="255"/>
      <c r="C37" s="240"/>
      <c r="D37" s="240"/>
      <c r="E37" s="240"/>
      <c r="F37" s="240"/>
      <c r="G37" s="240"/>
      <c r="I37" s="255" t="s">
        <v>0</v>
      </c>
      <c r="J37" s="255"/>
      <c r="K37" s="255"/>
      <c r="L37" s="255"/>
      <c r="M37" s="255"/>
      <c r="N37" s="255"/>
      <c r="O37" s="255"/>
      <c r="P37" s="252" t="s">
        <v>0</v>
      </c>
      <c r="Q37" s="255"/>
      <c r="R37" s="255"/>
      <c r="S37" s="314" t="s">
        <v>0</v>
      </c>
      <c r="T37" s="314" t="s">
        <v>0</v>
      </c>
      <c r="U37" s="314"/>
      <c r="V37" s="314" t="s">
        <v>0</v>
      </c>
      <c r="W37" s="314" t="s">
        <v>0</v>
      </c>
      <c r="X37" s="314"/>
      <c r="Y37" s="314" t="s">
        <v>0</v>
      </c>
      <c r="Z37" s="314" t="s">
        <v>0</v>
      </c>
      <c r="AA37" s="314"/>
      <c r="AB37" s="314" t="s">
        <v>0</v>
      </c>
    </row>
    <row r="38" spans="1:28" ht="13.9" customHeight="1" thickBot="1" x14ac:dyDescent="0.3">
      <c r="A38" s="864" t="s">
        <v>75</v>
      </c>
      <c r="B38" s="736"/>
      <c r="C38" s="736"/>
      <c r="D38" s="736"/>
      <c r="E38" s="736"/>
      <c r="G38" s="865" t="s">
        <v>145</v>
      </c>
      <c r="H38" s="866"/>
      <c r="I38" s="866"/>
      <c r="J38" s="867"/>
      <c r="K38" s="687" t="s">
        <v>97</v>
      </c>
      <c r="L38" s="685"/>
      <c r="M38" s="686"/>
      <c r="N38" s="685" t="s">
        <v>146</v>
      </c>
      <c r="O38" s="685"/>
      <c r="P38" s="688"/>
      <c r="Q38" s="699" t="s">
        <v>147</v>
      </c>
      <c r="R38" s="685"/>
      <c r="S38" s="686"/>
      <c r="T38" s="685" t="s">
        <v>148</v>
      </c>
      <c r="U38" s="685"/>
      <c r="V38" s="688"/>
      <c r="W38" s="687" t="s">
        <v>149</v>
      </c>
      <c r="X38" s="685"/>
      <c r="Y38" s="686"/>
      <c r="Z38" s="685" t="s">
        <v>106</v>
      </c>
      <c r="AA38" s="685"/>
      <c r="AB38" s="686"/>
    </row>
    <row r="39" spans="1:28" ht="13.15" customHeight="1" x14ac:dyDescent="0.25">
      <c r="A39" s="884" t="s">
        <v>168</v>
      </c>
      <c r="B39" s="885"/>
      <c r="C39" s="885"/>
      <c r="D39" s="886">
        <f>J8+L8+O8+R8+U8+X8+AA8</f>
        <v>0</v>
      </c>
      <c r="E39" s="729"/>
      <c r="G39" s="887" t="s">
        <v>150</v>
      </c>
      <c r="H39" s="888"/>
      <c r="I39" s="888"/>
      <c r="J39" s="889"/>
      <c r="K39" s="263" t="s">
        <v>40</v>
      </c>
      <c r="L39" s="694" t="s">
        <v>40</v>
      </c>
      <c r="M39" s="697"/>
      <c r="N39" s="315" t="s">
        <v>40</v>
      </c>
      <c r="O39" s="694" t="s">
        <v>40</v>
      </c>
      <c r="P39" s="695"/>
      <c r="Q39" s="316" t="s">
        <v>40</v>
      </c>
      <c r="R39" s="696" t="s">
        <v>40</v>
      </c>
      <c r="S39" s="697"/>
      <c r="T39" s="315" t="s">
        <v>40</v>
      </c>
      <c r="U39" s="694" t="s">
        <v>40</v>
      </c>
      <c r="V39" s="697"/>
      <c r="W39" s="263" t="s">
        <v>40</v>
      </c>
      <c r="X39" s="694" t="s">
        <v>40</v>
      </c>
      <c r="Y39" s="697"/>
      <c r="Z39" s="317" t="s">
        <v>151</v>
      </c>
      <c r="AA39" s="676" t="s">
        <v>0</v>
      </c>
      <c r="AB39" s="677"/>
    </row>
    <row r="40" spans="1:28" ht="13.15" customHeight="1" x14ac:dyDescent="0.25">
      <c r="A40" s="871"/>
      <c r="B40" s="790"/>
      <c r="C40" s="790"/>
      <c r="D40" s="761"/>
      <c r="E40" s="762"/>
      <c r="G40" s="873" t="s">
        <v>152</v>
      </c>
      <c r="H40" s="874"/>
      <c r="I40" s="874"/>
      <c r="J40" s="875"/>
      <c r="K40" s="263" t="s">
        <v>40</v>
      </c>
      <c r="L40" s="652" t="s">
        <v>40</v>
      </c>
      <c r="M40" s="653"/>
      <c r="N40" s="315" t="s">
        <v>40</v>
      </c>
      <c r="O40" s="652" t="s">
        <v>40</v>
      </c>
      <c r="P40" s="693"/>
      <c r="Q40" s="316" t="s">
        <v>40</v>
      </c>
      <c r="R40" s="680" t="s">
        <v>40</v>
      </c>
      <c r="S40" s="653"/>
      <c r="T40" s="315" t="s">
        <v>40</v>
      </c>
      <c r="U40" s="652" t="s">
        <v>40</v>
      </c>
      <c r="V40" s="653"/>
      <c r="W40" s="263" t="s">
        <v>40</v>
      </c>
      <c r="X40" s="652" t="s">
        <v>40</v>
      </c>
      <c r="Y40" s="653"/>
      <c r="Z40" s="317" t="s">
        <v>151</v>
      </c>
      <c r="AA40" s="678" t="s">
        <v>0</v>
      </c>
      <c r="AB40" s="679"/>
    </row>
    <row r="41" spans="1:28" ht="13.15" customHeight="1" x14ac:dyDescent="0.25">
      <c r="A41" s="870" t="s">
        <v>169</v>
      </c>
      <c r="B41" s="776"/>
      <c r="C41" s="776"/>
      <c r="D41" s="872">
        <f>O26+R26+U26+X26+AA26</f>
        <v>0</v>
      </c>
      <c r="E41" s="788"/>
      <c r="G41" s="873" t="s">
        <v>153</v>
      </c>
      <c r="H41" s="874"/>
      <c r="I41" s="874"/>
      <c r="J41" s="875"/>
      <c r="K41" s="263" t="s">
        <v>40</v>
      </c>
      <c r="L41" s="652" t="s">
        <v>40</v>
      </c>
      <c r="M41" s="653"/>
      <c r="N41" s="315" t="s">
        <v>40</v>
      </c>
      <c r="O41" s="652" t="s">
        <v>40</v>
      </c>
      <c r="P41" s="693"/>
      <c r="Q41" s="316" t="s">
        <v>40</v>
      </c>
      <c r="R41" s="680" t="s">
        <v>40</v>
      </c>
      <c r="S41" s="653"/>
      <c r="T41" s="315" t="s">
        <v>40</v>
      </c>
      <c r="U41" s="652" t="s">
        <v>40</v>
      </c>
      <c r="V41" s="653"/>
      <c r="W41" s="263" t="s">
        <v>40</v>
      </c>
      <c r="X41" s="652" t="s">
        <v>40</v>
      </c>
      <c r="Y41" s="653"/>
      <c r="Z41" s="317" t="s">
        <v>151</v>
      </c>
      <c r="AA41" s="678" t="s">
        <v>0</v>
      </c>
      <c r="AB41" s="679"/>
    </row>
    <row r="42" spans="1:28" ht="13.15" customHeight="1" x14ac:dyDescent="0.25">
      <c r="A42" s="871"/>
      <c r="B42" s="790"/>
      <c r="C42" s="790"/>
      <c r="D42" s="761"/>
      <c r="E42" s="762"/>
      <c r="G42" s="873" t="s">
        <v>154</v>
      </c>
      <c r="H42" s="874"/>
      <c r="I42" s="874"/>
      <c r="J42" s="890"/>
      <c r="K42" s="318" t="s">
        <v>135</v>
      </c>
      <c r="L42" s="292"/>
      <c r="M42" s="319"/>
      <c r="N42" s="291" t="s">
        <v>155</v>
      </c>
      <c r="O42" s="292"/>
      <c r="P42" s="320"/>
      <c r="Q42" s="321" t="s">
        <v>155</v>
      </c>
      <c r="R42" s="292"/>
      <c r="S42" s="319"/>
      <c r="T42" s="315" t="s">
        <v>40</v>
      </c>
      <c r="U42" s="716" t="s">
        <v>40</v>
      </c>
      <c r="V42" s="717"/>
      <c r="W42" s="263" t="s">
        <v>40</v>
      </c>
      <c r="X42" s="652" t="s">
        <v>40</v>
      </c>
      <c r="Y42" s="653"/>
      <c r="Z42" s="263" t="s">
        <v>40</v>
      </c>
      <c r="AA42" s="652" t="s">
        <v>40</v>
      </c>
      <c r="AB42" s="653"/>
    </row>
    <row r="43" spans="1:28" ht="13.15" customHeight="1" x14ac:dyDescent="0.25">
      <c r="A43" s="870" t="s">
        <v>170</v>
      </c>
      <c r="B43" s="776"/>
      <c r="C43" s="776"/>
      <c r="D43" s="872">
        <f>L36+O36+R36+U36+X36+AA36</f>
        <v>0</v>
      </c>
      <c r="E43" s="788"/>
      <c r="G43" s="873" t="s">
        <v>156</v>
      </c>
      <c r="H43" s="874"/>
      <c r="I43" s="874"/>
      <c r="J43" s="875"/>
      <c r="K43" s="263" t="s">
        <v>40</v>
      </c>
      <c r="L43" s="652" t="s">
        <v>40</v>
      </c>
      <c r="M43" s="653"/>
      <c r="N43" s="315" t="s">
        <v>40</v>
      </c>
      <c r="O43" s="652" t="s">
        <v>40</v>
      </c>
      <c r="P43" s="693"/>
      <c r="Q43" s="316" t="s">
        <v>40</v>
      </c>
      <c r="R43" s="680" t="s">
        <v>40</v>
      </c>
      <c r="S43" s="698"/>
      <c r="T43" s="322" t="s">
        <v>138</v>
      </c>
      <c r="U43" s="300"/>
      <c r="V43" s="323"/>
      <c r="W43" s="324" t="s">
        <v>40</v>
      </c>
      <c r="X43" s="652" t="s">
        <v>40</v>
      </c>
      <c r="Y43" s="653"/>
      <c r="Z43" s="263" t="s">
        <v>40</v>
      </c>
      <c r="AA43" s="652" t="s">
        <v>40</v>
      </c>
      <c r="AB43" s="653"/>
    </row>
    <row r="44" spans="1:28" ht="13.15" customHeight="1" x14ac:dyDescent="0.25">
      <c r="A44" s="871"/>
      <c r="B44" s="790"/>
      <c r="C44" s="790"/>
      <c r="D44" s="761"/>
      <c r="E44" s="762"/>
      <c r="G44" s="876" t="s">
        <v>157</v>
      </c>
      <c r="H44" s="877"/>
      <c r="I44" s="877"/>
      <c r="J44" s="878"/>
      <c r="K44" s="318" t="s">
        <v>138</v>
      </c>
      <c r="L44" s="292"/>
      <c r="M44" s="319"/>
      <c r="N44" s="291" t="s">
        <v>158</v>
      </c>
      <c r="O44" s="292"/>
      <c r="P44" s="320" t="s">
        <v>0</v>
      </c>
      <c r="Q44" s="321" t="s">
        <v>158</v>
      </c>
      <c r="R44" s="292"/>
      <c r="S44" s="319"/>
      <c r="T44" s="322" t="s">
        <v>158</v>
      </c>
      <c r="U44" s="300"/>
      <c r="V44" s="323" t="s">
        <v>0</v>
      </c>
      <c r="W44" s="263" t="s">
        <v>40</v>
      </c>
      <c r="X44" s="652" t="s">
        <v>40</v>
      </c>
      <c r="Y44" s="653"/>
      <c r="Z44" s="263" t="s">
        <v>40</v>
      </c>
      <c r="AA44" s="652" t="s">
        <v>40</v>
      </c>
      <c r="AB44" s="653"/>
    </row>
    <row r="45" spans="1:28" ht="13.15" customHeight="1" x14ac:dyDescent="0.25">
      <c r="A45" s="879" t="s">
        <v>171</v>
      </c>
      <c r="B45" s="776"/>
      <c r="C45" s="776"/>
      <c r="D45" s="882">
        <f>IF(AA51=" ",L51+O51+R51+U51+X51,AA51)</f>
        <v>0</v>
      </c>
      <c r="E45" s="788"/>
      <c r="G45" s="794" t="s">
        <v>159</v>
      </c>
      <c r="H45" s="774"/>
      <c r="I45" s="774"/>
      <c r="J45" s="795"/>
      <c r="K45" s="263">
        <v>10</v>
      </c>
      <c r="L45" s="702"/>
      <c r="M45" s="684"/>
      <c r="N45" s="315">
        <v>20</v>
      </c>
      <c r="O45" s="678" t="s">
        <v>0</v>
      </c>
      <c r="P45" s="708"/>
      <c r="Q45" s="316">
        <v>20</v>
      </c>
      <c r="R45" s="705"/>
      <c r="S45" s="679"/>
      <c r="T45" s="315">
        <v>20</v>
      </c>
      <c r="U45" s="714"/>
      <c r="V45" s="715"/>
      <c r="W45" s="263" t="s">
        <v>40</v>
      </c>
      <c r="X45" s="654" t="s">
        <v>40</v>
      </c>
      <c r="Y45" s="653"/>
      <c r="Z45" s="263" t="s">
        <v>40</v>
      </c>
      <c r="AA45" s="652" t="s">
        <v>40</v>
      </c>
      <c r="AB45" s="653"/>
    </row>
    <row r="46" spans="1:28" ht="13.15" customHeight="1" thickBot="1" x14ac:dyDescent="0.3">
      <c r="A46" s="880"/>
      <c r="B46" s="881"/>
      <c r="C46" s="881"/>
      <c r="D46" s="883"/>
      <c r="E46" s="733"/>
      <c r="G46" s="794" t="s">
        <v>160</v>
      </c>
      <c r="H46" s="774"/>
      <c r="I46" s="774"/>
      <c r="J46" s="795"/>
      <c r="K46" s="263" t="s">
        <v>40</v>
      </c>
      <c r="L46" s="652" t="s">
        <v>40</v>
      </c>
      <c r="M46" s="698"/>
      <c r="N46" s="318" t="s">
        <v>135</v>
      </c>
      <c r="O46" s="292"/>
      <c r="P46" s="320" t="s">
        <v>0</v>
      </c>
      <c r="Q46" s="321" t="s">
        <v>135</v>
      </c>
      <c r="R46" s="292"/>
      <c r="S46" s="319"/>
      <c r="T46" s="322" t="s">
        <v>135</v>
      </c>
      <c r="U46" s="300"/>
      <c r="V46" s="325"/>
      <c r="W46" s="322" t="s">
        <v>135</v>
      </c>
      <c r="X46" s="300"/>
      <c r="Y46" s="326"/>
      <c r="Z46" s="263" t="s">
        <v>40</v>
      </c>
      <c r="AA46" s="652" t="s">
        <v>40</v>
      </c>
      <c r="AB46" s="653"/>
    </row>
    <row r="47" spans="1:28" ht="13.15" customHeight="1" x14ac:dyDescent="0.25">
      <c r="A47" s="910" t="s">
        <v>85</v>
      </c>
      <c r="B47" s="911"/>
      <c r="C47" s="914" t="e">
        <f ca="1">VLOOKUP(A4,TYPY!A$1:D$65536,4,FALSE)</f>
        <v>#N/A</v>
      </c>
      <c r="D47" s="896">
        <f>IF(AA51=" ",D39+D41+D43+D45,D39+D41+D43)</f>
        <v>0</v>
      </c>
      <c r="E47" s="729"/>
      <c r="G47" s="794" t="s">
        <v>161</v>
      </c>
      <c r="H47" s="774"/>
      <c r="I47" s="774"/>
      <c r="J47" s="795"/>
      <c r="K47" s="263" t="s">
        <v>40</v>
      </c>
      <c r="L47" s="652" t="s">
        <v>40</v>
      </c>
      <c r="M47" s="653"/>
      <c r="N47" s="315" t="s">
        <v>40</v>
      </c>
      <c r="O47" s="652" t="s">
        <v>40</v>
      </c>
      <c r="P47" s="680"/>
      <c r="Q47" s="316" t="s">
        <v>40</v>
      </c>
      <c r="R47" s="680" t="s">
        <v>40</v>
      </c>
      <c r="S47" s="653"/>
      <c r="T47" s="315" t="s">
        <v>40</v>
      </c>
      <c r="U47" s="916" t="s">
        <v>40</v>
      </c>
      <c r="V47" s="719"/>
      <c r="W47" s="263">
        <v>10</v>
      </c>
      <c r="X47" s="683"/>
      <c r="Y47" s="684"/>
      <c r="Z47" s="263" t="s">
        <v>40</v>
      </c>
      <c r="AA47" s="652" t="s">
        <v>40</v>
      </c>
      <c r="AB47" s="653"/>
    </row>
    <row r="48" spans="1:28" ht="13.15" customHeight="1" thickBot="1" x14ac:dyDescent="0.3">
      <c r="A48" s="912"/>
      <c r="B48" s="913"/>
      <c r="C48" s="915"/>
      <c r="D48" s="735"/>
      <c r="E48" s="737"/>
      <c r="G48" s="794" t="s">
        <v>162</v>
      </c>
      <c r="H48" s="774"/>
      <c r="I48" s="774"/>
      <c r="J48" s="795"/>
      <c r="K48" s="263" t="s">
        <v>40</v>
      </c>
      <c r="L48" s="652" t="s">
        <v>40</v>
      </c>
      <c r="M48" s="653"/>
      <c r="N48" s="315" t="s">
        <v>40</v>
      </c>
      <c r="O48" s="652" t="s">
        <v>40</v>
      </c>
      <c r="P48" s="680"/>
      <c r="Q48" s="316" t="s">
        <v>40</v>
      </c>
      <c r="R48" s="680" t="s">
        <v>40</v>
      </c>
      <c r="S48" s="653"/>
      <c r="T48" s="315" t="s">
        <v>40</v>
      </c>
      <c r="U48" s="652" t="s">
        <v>44</v>
      </c>
      <c r="V48" s="653" t="s">
        <v>40</v>
      </c>
      <c r="W48" s="263">
        <v>10</v>
      </c>
      <c r="X48" s="678"/>
      <c r="Y48" s="679"/>
      <c r="Z48" s="263" t="s">
        <v>40</v>
      </c>
      <c r="AA48" s="652" t="s">
        <v>40</v>
      </c>
      <c r="AB48" s="653"/>
    </row>
    <row r="49" spans="1:28" ht="13.15" customHeight="1" x14ac:dyDescent="0.25">
      <c r="A49" s="897" t="s">
        <v>86</v>
      </c>
      <c r="B49" s="372"/>
      <c r="C49" s="372"/>
      <c r="D49" s="372"/>
      <c r="E49" s="733"/>
      <c r="G49" s="794" t="s">
        <v>163</v>
      </c>
      <c r="H49" s="774"/>
      <c r="I49" s="774"/>
      <c r="J49" s="795"/>
      <c r="K49" s="263" t="s">
        <v>40</v>
      </c>
      <c r="L49" s="652" t="s">
        <v>40</v>
      </c>
      <c r="M49" s="653"/>
      <c r="N49" s="315" t="s">
        <v>40</v>
      </c>
      <c r="O49" s="652" t="s">
        <v>40</v>
      </c>
      <c r="P49" s="680"/>
      <c r="Q49" s="316" t="s">
        <v>40</v>
      </c>
      <c r="R49" s="680" t="s">
        <v>40</v>
      </c>
      <c r="S49" s="653"/>
      <c r="T49" s="315" t="s">
        <v>40</v>
      </c>
      <c r="U49" s="652" t="s">
        <v>44</v>
      </c>
      <c r="V49" s="653" t="s">
        <v>40</v>
      </c>
      <c r="W49" s="263">
        <v>30</v>
      </c>
      <c r="X49" s="702"/>
      <c r="Y49" s="684"/>
      <c r="Z49" s="263" t="s">
        <v>40</v>
      </c>
      <c r="AA49" s="652" t="s">
        <v>40</v>
      </c>
      <c r="AB49" s="653"/>
    </row>
    <row r="50" spans="1:28" ht="13.15" customHeight="1" thickBot="1" x14ac:dyDescent="0.3">
      <c r="A50" s="891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372"/>
      <c r="C50" s="372"/>
      <c r="D50" s="372"/>
      <c r="E50" s="733"/>
      <c r="G50" s="892" t="s">
        <v>164</v>
      </c>
      <c r="H50" s="776"/>
      <c r="I50" s="776"/>
      <c r="J50" s="893"/>
      <c r="K50" s="327" t="s">
        <v>40</v>
      </c>
      <c r="L50" s="703" t="s">
        <v>40</v>
      </c>
      <c r="M50" s="704"/>
      <c r="N50" s="328" t="s">
        <v>40</v>
      </c>
      <c r="O50" s="709" t="s">
        <v>40</v>
      </c>
      <c r="P50" s="706"/>
      <c r="Q50" s="329" t="s">
        <v>40</v>
      </c>
      <c r="R50" s="706" t="s">
        <v>40</v>
      </c>
      <c r="S50" s="707"/>
      <c r="T50" s="328" t="s">
        <v>40</v>
      </c>
      <c r="U50" s="716" t="s">
        <v>44</v>
      </c>
      <c r="V50" s="717" t="s">
        <v>40</v>
      </c>
      <c r="W50" s="327">
        <v>30</v>
      </c>
      <c r="X50" s="917"/>
      <c r="Y50" s="918"/>
      <c r="Z50" s="327" t="s">
        <v>40</v>
      </c>
      <c r="AA50" s="654" t="s">
        <v>40</v>
      </c>
      <c r="AB50" s="655"/>
    </row>
    <row r="51" spans="1:28" ht="12.6" customHeight="1" thickBot="1" x14ac:dyDescent="0.3">
      <c r="A51" s="735"/>
      <c r="B51" s="736"/>
      <c r="C51" s="736"/>
      <c r="D51" s="736"/>
      <c r="E51" s="737"/>
      <c r="G51" s="844" t="s">
        <v>23</v>
      </c>
      <c r="H51" s="845"/>
      <c r="I51" s="845"/>
      <c r="J51" s="846"/>
      <c r="K51" s="330">
        <v>50</v>
      </c>
      <c r="L51" s="701">
        <f>SUM(L42:M45)</f>
        <v>0</v>
      </c>
      <c r="M51" s="675"/>
      <c r="N51" s="331">
        <v>100</v>
      </c>
      <c r="O51" s="700">
        <f>SUM(P39:P50)</f>
        <v>0</v>
      </c>
      <c r="P51" s="700"/>
      <c r="Q51" s="331">
        <v>100</v>
      </c>
      <c r="R51" s="700">
        <f>SUM(R42:S46)</f>
        <v>0</v>
      </c>
      <c r="S51" s="700"/>
      <c r="T51" s="331">
        <v>100</v>
      </c>
      <c r="U51" s="700">
        <f>SUM(U43:V46)</f>
        <v>0</v>
      </c>
      <c r="V51" s="700"/>
      <c r="W51" s="331">
        <v>100</v>
      </c>
      <c r="X51" s="700">
        <f>SUM(X46:Y50)</f>
        <v>0</v>
      </c>
      <c r="Y51" s="700"/>
      <c r="Z51" s="332" t="s">
        <v>151</v>
      </c>
      <c r="AA51" s="656"/>
      <c r="AB51" s="657"/>
    </row>
    <row r="52" spans="1:28" ht="3" customHeight="1" thickBot="1" x14ac:dyDescent="0.3">
      <c r="AB52" s="333"/>
    </row>
    <row r="53" spans="1:28" ht="13.9" customHeight="1" x14ac:dyDescent="0.25">
      <c r="A53" s="898" t="s">
        <v>0</v>
      </c>
      <c r="B53" s="899"/>
      <c r="C53" s="899"/>
      <c r="D53" s="899"/>
      <c r="E53" s="899"/>
      <c r="F53" s="899"/>
      <c r="G53" s="899"/>
      <c r="H53" s="899"/>
      <c r="I53" s="900"/>
      <c r="K53" s="904" t="s">
        <v>0</v>
      </c>
      <c r="L53" s="905"/>
      <c r="M53" s="905"/>
      <c r="N53" s="906"/>
      <c r="O53" s="334"/>
      <c r="Q53" s="898" t="s">
        <v>0</v>
      </c>
      <c r="R53" s="899"/>
      <c r="S53" s="899"/>
      <c r="T53" s="899"/>
      <c r="U53" s="899"/>
      <c r="V53" s="899"/>
      <c r="W53" s="899"/>
      <c r="X53" s="899"/>
      <c r="Y53" s="899"/>
      <c r="Z53" s="899"/>
      <c r="AA53" s="899"/>
      <c r="AB53" s="900"/>
    </row>
    <row r="54" spans="1:28" ht="2.4500000000000002" customHeight="1" x14ac:dyDescent="0.25">
      <c r="A54" s="901"/>
      <c r="B54" s="902"/>
      <c r="C54" s="902"/>
      <c r="D54" s="902"/>
      <c r="E54" s="902"/>
      <c r="F54" s="902"/>
      <c r="G54" s="902"/>
      <c r="H54" s="902"/>
      <c r="I54" s="903"/>
      <c r="K54" s="907"/>
      <c r="L54" s="908"/>
      <c r="M54" s="908"/>
      <c r="N54" s="909"/>
      <c r="O54" s="334"/>
      <c r="Q54" s="901"/>
      <c r="R54" s="902"/>
      <c r="S54" s="902"/>
      <c r="T54" s="902"/>
      <c r="U54" s="902"/>
      <c r="V54" s="902"/>
      <c r="W54" s="902"/>
      <c r="X54" s="902"/>
      <c r="Y54" s="902"/>
      <c r="Z54" s="902"/>
      <c r="AA54" s="902"/>
      <c r="AB54" s="903"/>
    </row>
    <row r="55" spans="1:28" ht="1.1499999999999999" customHeight="1" x14ac:dyDescent="0.25">
      <c r="A55" s="901"/>
      <c r="B55" s="902"/>
      <c r="C55" s="902"/>
      <c r="D55" s="902"/>
      <c r="E55" s="902"/>
      <c r="F55" s="902"/>
      <c r="G55" s="902"/>
      <c r="H55" s="902"/>
      <c r="I55" s="903"/>
      <c r="K55" s="907"/>
      <c r="L55" s="908"/>
      <c r="M55" s="908"/>
      <c r="N55" s="909"/>
      <c r="O55" s="334"/>
      <c r="Q55" s="901"/>
      <c r="R55" s="902"/>
      <c r="S55" s="902"/>
      <c r="T55" s="902"/>
      <c r="U55" s="902"/>
      <c r="V55" s="902"/>
      <c r="W55" s="902"/>
      <c r="X55" s="902"/>
      <c r="Y55" s="902"/>
      <c r="Z55" s="902"/>
      <c r="AA55" s="902"/>
      <c r="AB55" s="903"/>
    </row>
    <row r="56" spans="1:28" ht="11.45" customHeight="1" x14ac:dyDescent="0.25">
      <c r="A56" s="901"/>
      <c r="B56" s="902"/>
      <c r="C56" s="902"/>
      <c r="D56" s="902"/>
      <c r="E56" s="902"/>
      <c r="F56" s="902"/>
      <c r="G56" s="902"/>
      <c r="H56" s="902"/>
      <c r="I56" s="903"/>
      <c r="K56" s="907"/>
      <c r="L56" s="908"/>
      <c r="M56" s="908"/>
      <c r="N56" s="909"/>
      <c r="O56" s="334"/>
      <c r="Q56" s="901"/>
      <c r="R56" s="902"/>
      <c r="S56" s="902"/>
      <c r="T56" s="902"/>
      <c r="U56" s="902"/>
      <c r="V56" s="902"/>
      <c r="W56" s="902"/>
      <c r="X56" s="902"/>
      <c r="Y56" s="902"/>
      <c r="Z56" s="902"/>
      <c r="AA56" s="902"/>
      <c r="AB56" s="903"/>
    </row>
    <row r="57" spans="1:28" ht="11.45" customHeight="1" thickBot="1" x14ac:dyDescent="0.3">
      <c r="A57" s="894" t="s">
        <v>87</v>
      </c>
      <c r="B57" s="736"/>
      <c r="C57" s="736"/>
      <c r="D57" s="736"/>
      <c r="E57" s="736"/>
      <c r="F57" s="736"/>
      <c r="G57" s="736"/>
      <c r="H57" s="736"/>
      <c r="I57" s="737"/>
      <c r="K57" s="894" t="s">
        <v>165</v>
      </c>
      <c r="L57" s="895"/>
      <c r="M57" s="736"/>
      <c r="N57" s="737"/>
      <c r="O57" s="335"/>
      <c r="Q57" s="894" t="s">
        <v>166</v>
      </c>
      <c r="R57" s="895"/>
      <c r="S57" s="736"/>
      <c r="T57" s="736"/>
      <c r="U57" s="736"/>
      <c r="V57" s="736"/>
      <c r="W57" s="736"/>
      <c r="X57" s="736"/>
      <c r="Y57" s="736"/>
      <c r="Z57" s="736"/>
      <c r="AA57" s="336"/>
      <c r="AB57" s="337"/>
    </row>
  </sheetData>
  <sheetProtection algorithmName="SHA-512" hashValue="wYnZR/cHcLbaDUepyx/J5YImj2pSt6LDkeQpJO2jkoXRJx1wHcanx1toCZglnhn+DNTJdzHL5iX/S+LbLyZDXQ==" saltValue="euZ7OyI3XAghVAm5S4XXfQ==" spinCount="100000" sheet="1" objects="1" scenarios="1"/>
  <mergeCells count="322">
    <mergeCell ref="A50:E51"/>
    <mergeCell ref="G50:J50"/>
    <mergeCell ref="G51:J51"/>
    <mergeCell ref="A57:I57"/>
    <mergeCell ref="K57:N57"/>
    <mergeCell ref="Q57:Z57"/>
    <mergeCell ref="D47:E48"/>
    <mergeCell ref="G47:J47"/>
    <mergeCell ref="G48:J48"/>
    <mergeCell ref="A49:E49"/>
    <mergeCell ref="G49:J49"/>
    <mergeCell ref="A53:I56"/>
    <mergeCell ref="K53:N56"/>
    <mergeCell ref="Q53:AB56"/>
    <mergeCell ref="A47:B48"/>
    <mergeCell ref="C47:C48"/>
    <mergeCell ref="U47:V47"/>
    <mergeCell ref="U48:V48"/>
    <mergeCell ref="U49:V49"/>
    <mergeCell ref="U50:V50"/>
    <mergeCell ref="U51:V51"/>
    <mergeCell ref="X49:Y49"/>
    <mergeCell ref="X50:Y50"/>
    <mergeCell ref="X51:Y51"/>
    <mergeCell ref="A45:C46"/>
    <mergeCell ref="D45:E46"/>
    <mergeCell ref="G45:J45"/>
    <mergeCell ref="G46:J46"/>
    <mergeCell ref="A39:C40"/>
    <mergeCell ref="D39:E40"/>
    <mergeCell ref="G39:J39"/>
    <mergeCell ref="G40:J40"/>
    <mergeCell ref="A41:C42"/>
    <mergeCell ref="D41:E42"/>
    <mergeCell ref="G41:J41"/>
    <mergeCell ref="G42:J42"/>
    <mergeCell ref="A35:B36"/>
    <mergeCell ref="C35:E36"/>
    <mergeCell ref="G35:J35"/>
    <mergeCell ref="G36:J36"/>
    <mergeCell ref="A38:E38"/>
    <mergeCell ref="G38:J38"/>
    <mergeCell ref="L35:M35"/>
    <mergeCell ref="L36:M36"/>
    <mergeCell ref="A43:C44"/>
    <mergeCell ref="D43:E44"/>
    <mergeCell ref="G43:J43"/>
    <mergeCell ref="G44:J44"/>
    <mergeCell ref="L43:M43"/>
    <mergeCell ref="L41:M41"/>
    <mergeCell ref="L40:M40"/>
    <mergeCell ref="L39:M39"/>
    <mergeCell ref="A31:B32"/>
    <mergeCell ref="C31:E32"/>
    <mergeCell ref="G31:J31"/>
    <mergeCell ref="G32:J32"/>
    <mergeCell ref="A33:B34"/>
    <mergeCell ref="C33:E34"/>
    <mergeCell ref="G33:J33"/>
    <mergeCell ref="G34:J34"/>
    <mergeCell ref="N28:P28"/>
    <mergeCell ref="L31:M31"/>
    <mergeCell ref="L32:M32"/>
    <mergeCell ref="L33:M33"/>
    <mergeCell ref="L34:M34"/>
    <mergeCell ref="O33:P33"/>
    <mergeCell ref="Q28:S28"/>
    <mergeCell ref="T28:V28"/>
    <mergeCell ref="W28:Y28"/>
    <mergeCell ref="Z28:AB28"/>
    <mergeCell ref="A29:B30"/>
    <mergeCell ref="C29:E30"/>
    <mergeCell ref="G29:J29"/>
    <mergeCell ref="G30:J30"/>
    <mergeCell ref="A26:B26"/>
    <mergeCell ref="C26:G26"/>
    <mergeCell ref="I26:M26"/>
    <mergeCell ref="A28:E28"/>
    <mergeCell ref="G28:J28"/>
    <mergeCell ref="K28:M28"/>
    <mergeCell ref="L29:M29"/>
    <mergeCell ref="L30:M30"/>
    <mergeCell ref="O29:P29"/>
    <mergeCell ref="O30:P30"/>
    <mergeCell ref="R29:S29"/>
    <mergeCell ref="R30:S30"/>
    <mergeCell ref="O26:P26"/>
    <mergeCell ref="R26:S26"/>
    <mergeCell ref="X26:Y26"/>
    <mergeCell ref="X30:Y30"/>
    <mergeCell ref="A23:B24"/>
    <mergeCell ref="C23:G24"/>
    <mergeCell ref="I23:M23"/>
    <mergeCell ref="I24:M24"/>
    <mergeCell ref="A25:B25"/>
    <mergeCell ref="C25:G25"/>
    <mergeCell ref="I25:M25"/>
    <mergeCell ref="A21:B21"/>
    <mergeCell ref="C21:G21"/>
    <mergeCell ref="I21:M21"/>
    <mergeCell ref="A22:B22"/>
    <mergeCell ref="C22:G22"/>
    <mergeCell ref="I22:M22"/>
    <mergeCell ref="C19:G19"/>
    <mergeCell ref="I19:M19"/>
    <mergeCell ref="A20:G20"/>
    <mergeCell ref="I20:M20"/>
    <mergeCell ref="C15:G15"/>
    <mergeCell ref="I15:M15"/>
    <mergeCell ref="C16:G16"/>
    <mergeCell ref="I16:M16"/>
    <mergeCell ref="C17:G17"/>
    <mergeCell ref="I17:M17"/>
    <mergeCell ref="A13:B13"/>
    <mergeCell ref="C13:G14"/>
    <mergeCell ref="I13:M13"/>
    <mergeCell ref="A14:B14"/>
    <mergeCell ref="I14:M14"/>
    <mergeCell ref="Q10:S10"/>
    <mergeCell ref="T10:V10"/>
    <mergeCell ref="W10:Y10"/>
    <mergeCell ref="C18:G18"/>
    <mergeCell ref="I18:M18"/>
    <mergeCell ref="U13:V13"/>
    <mergeCell ref="U14:V14"/>
    <mergeCell ref="U15:V15"/>
    <mergeCell ref="U16:V16"/>
    <mergeCell ref="U17:V17"/>
    <mergeCell ref="U18:V18"/>
    <mergeCell ref="X13:Y13"/>
    <mergeCell ref="X14:Y14"/>
    <mergeCell ref="X15:Y15"/>
    <mergeCell ref="X16:Y16"/>
    <mergeCell ref="X17:Y17"/>
    <mergeCell ref="X18:Y18"/>
    <mergeCell ref="O13:P13"/>
    <mergeCell ref="O14:P14"/>
    <mergeCell ref="Z10:AB12"/>
    <mergeCell ref="A11:B12"/>
    <mergeCell ref="C11:G12"/>
    <mergeCell ref="N11:P12"/>
    <mergeCell ref="Q11:S11"/>
    <mergeCell ref="T11:V11"/>
    <mergeCell ref="W11:Y11"/>
    <mergeCell ref="E6:G6"/>
    <mergeCell ref="E7:G7"/>
    <mergeCell ref="E8:G8"/>
    <mergeCell ref="A10:G10"/>
    <mergeCell ref="I10:M12"/>
    <mergeCell ref="N10:P10"/>
    <mergeCell ref="Q12:S12"/>
    <mergeCell ref="T12:V12"/>
    <mergeCell ref="W12:Y12"/>
    <mergeCell ref="R8:S8"/>
    <mergeCell ref="X8:Y8"/>
    <mergeCell ref="AA8:AB8"/>
    <mergeCell ref="AA7:AB7"/>
    <mergeCell ref="H1:AB1"/>
    <mergeCell ref="I2:AB2"/>
    <mergeCell ref="A3:C3"/>
    <mergeCell ref="I3:AB3"/>
    <mergeCell ref="A4:C7"/>
    <mergeCell ref="E4:G5"/>
    <mergeCell ref="I4:J4"/>
    <mergeCell ref="K4:M4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R6:S6"/>
    <mergeCell ref="R7:S7"/>
    <mergeCell ref="X6:Y6"/>
    <mergeCell ref="X7:Y7"/>
    <mergeCell ref="AA6:AB6"/>
    <mergeCell ref="X48:Y48"/>
    <mergeCell ref="U31:V31"/>
    <mergeCell ref="U33:V33"/>
    <mergeCell ref="U6:V6"/>
    <mergeCell ref="U7:V7"/>
    <mergeCell ref="U45:V45"/>
    <mergeCell ref="U39:V39"/>
    <mergeCell ref="U40:V40"/>
    <mergeCell ref="U41:V41"/>
    <mergeCell ref="U42:V42"/>
    <mergeCell ref="U8:V8"/>
    <mergeCell ref="U26:V26"/>
    <mergeCell ref="U19:V19"/>
    <mergeCell ref="U20:V20"/>
    <mergeCell ref="U21:V21"/>
    <mergeCell ref="U22:V22"/>
    <mergeCell ref="U23:V23"/>
    <mergeCell ref="U24:V24"/>
    <mergeCell ref="U25:V25"/>
    <mergeCell ref="U29:V29"/>
    <mergeCell ref="U30:V30"/>
    <mergeCell ref="U36:V36"/>
    <mergeCell ref="X36:Y36"/>
    <mergeCell ref="X29:Y29"/>
    <mergeCell ref="R51:S51"/>
    <mergeCell ref="O51:P51"/>
    <mergeCell ref="L51:M51"/>
    <mergeCell ref="L45:M45"/>
    <mergeCell ref="L46:M46"/>
    <mergeCell ref="L47:M47"/>
    <mergeCell ref="L48:M48"/>
    <mergeCell ref="L49:M49"/>
    <mergeCell ref="L50:M50"/>
    <mergeCell ref="R45:S45"/>
    <mergeCell ref="R47:S47"/>
    <mergeCell ref="R48:S48"/>
    <mergeCell ref="R49:S49"/>
    <mergeCell ref="R50:S50"/>
    <mergeCell ref="O45:P45"/>
    <mergeCell ref="O47:P47"/>
    <mergeCell ref="O48:P48"/>
    <mergeCell ref="O49:P49"/>
    <mergeCell ref="O50:P50"/>
    <mergeCell ref="O36:P36"/>
    <mergeCell ref="K38:M38"/>
    <mergeCell ref="N38:P38"/>
    <mergeCell ref="X31:Y31"/>
    <mergeCell ref="X33:Y33"/>
    <mergeCell ref="X35:Y35"/>
    <mergeCell ref="O43:P43"/>
    <mergeCell ref="O41:P41"/>
    <mergeCell ref="O40:P40"/>
    <mergeCell ref="O39:P39"/>
    <mergeCell ref="R39:S39"/>
    <mergeCell ref="R40:S40"/>
    <mergeCell ref="R41:S41"/>
    <mergeCell ref="R43:S43"/>
    <mergeCell ref="X39:Y39"/>
    <mergeCell ref="X40:Y40"/>
    <mergeCell ref="X41:Y41"/>
    <mergeCell ref="X42:Y42"/>
    <mergeCell ref="X43:Y43"/>
    <mergeCell ref="Q38:S38"/>
    <mergeCell ref="T38:V38"/>
    <mergeCell ref="W38:Y38"/>
    <mergeCell ref="AA40:AB40"/>
    <mergeCell ref="AA41:AB41"/>
    <mergeCell ref="AA42:AB42"/>
    <mergeCell ref="AA43:AB43"/>
    <mergeCell ref="AA44:AB44"/>
    <mergeCell ref="AA45:AB45"/>
    <mergeCell ref="AA46:AB46"/>
    <mergeCell ref="AA47:AB47"/>
    <mergeCell ref="R33:S33"/>
    <mergeCell ref="U35:V35"/>
    <mergeCell ref="R36:S36"/>
    <mergeCell ref="X44:Y44"/>
    <mergeCell ref="X45:Y45"/>
    <mergeCell ref="X47:Y47"/>
    <mergeCell ref="Z38:AB38"/>
    <mergeCell ref="AA48:AB48"/>
    <mergeCell ref="AA49:AB49"/>
    <mergeCell ref="AA50:AB50"/>
    <mergeCell ref="AA51:AB51"/>
    <mergeCell ref="AA13:AB13"/>
    <mergeCell ref="AA14:AB14"/>
    <mergeCell ref="AA15:AB15"/>
    <mergeCell ref="AA16:AB16"/>
    <mergeCell ref="AA17:AB17"/>
    <mergeCell ref="AA18:AB18"/>
    <mergeCell ref="AA19:AB19"/>
    <mergeCell ref="AA20:AB20"/>
    <mergeCell ref="AA21:AB21"/>
    <mergeCell ref="AA22:AB22"/>
    <mergeCell ref="AA23:AB23"/>
    <mergeCell ref="AA24:AB24"/>
    <mergeCell ref="AA25:AB25"/>
    <mergeCell ref="AA26:AB26"/>
    <mergeCell ref="AA35:AB35"/>
    <mergeCell ref="AA31:AB31"/>
    <mergeCell ref="AA30:AB30"/>
    <mergeCell ref="AA29:AB29"/>
    <mergeCell ref="AA36:AB36"/>
    <mergeCell ref="AA39:AB39"/>
    <mergeCell ref="X21:Y21"/>
    <mergeCell ref="X22:Y22"/>
    <mergeCell ref="X23:Y23"/>
    <mergeCell ref="X25:Y25"/>
    <mergeCell ref="X24:Y24"/>
    <mergeCell ref="X19:Y19"/>
    <mergeCell ref="X20:Y20"/>
    <mergeCell ref="R15:S15"/>
    <mergeCell ref="R13:S13"/>
    <mergeCell ref="R14:S14"/>
    <mergeCell ref="R16:S16"/>
    <mergeCell ref="R17:S17"/>
    <mergeCell ref="R18:S18"/>
    <mergeCell ref="R19:S19"/>
    <mergeCell ref="R20:S20"/>
    <mergeCell ref="R21:S21"/>
    <mergeCell ref="R22:S22"/>
    <mergeCell ref="R23:S23"/>
    <mergeCell ref="R24:S24"/>
    <mergeCell ref="R25:S25"/>
    <mergeCell ref="O24:P24"/>
    <mergeCell ref="O25:P25"/>
    <mergeCell ref="L6:M6"/>
    <mergeCell ref="L7:M7"/>
    <mergeCell ref="L8:M8"/>
    <mergeCell ref="O6:P6"/>
    <mergeCell ref="O7:P7"/>
    <mergeCell ref="O8:P8"/>
    <mergeCell ref="N4:P5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</mergeCells>
  <dataValidations count="1">
    <dataValidation type="list" allowBlank="1" showInputMessage="1" showErrorMessage="1" sqref="AA51:AB51 AA39:AB41" xr:uid="{00000000-0002-0000-1E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List36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style="150" customWidth="1"/>
    <col min="2" max="2" width="4.42578125" style="150" customWidth="1"/>
    <col min="3" max="3" width="4.5703125" style="150" customWidth="1"/>
    <col min="4" max="4" width="0.42578125" style="150" customWidth="1"/>
    <col min="5" max="5" width="5.42578125" style="150" customWidth="1"/>
    <col min="6" max="6" width="0.42578125" style="150" customWidth="1"/>
    <col min="7" max="7" width="4.42578125" style="150" customWidth="1"/>
    <col min="8" max="8" width="1.42578125" style="150" customWidth="1"/>
    <col min="9" max="9" width="4.85546875" style="150" customWidth="1"/>
    <col min="10" max="10" width="4.42578125" style="150" customWidth="1"/>
    <col min="11" max="11" width="4.85546875" style="150" customWidth="1"/>
    <col min="12" max="13" width="2.42578125" style="150" customWidth="1"/>
    <col min="14" max="14" width="4.85546875" style="150" customWidth="1"/>
    <col min="15" max="15" width="2.5703125" style="150" customWidth="1"/>
    <col min="16" max="16" width="2.85546875" style="150" customWidth="1"/>
    <col min="17" max="17" width="4.85546875" style="150" customWidth="1"/>
    <col min="18" max="19" width="2.42578125" style="150" customWidth="1"/>
    <col min="20" max="20" width="4.42578125" style="150" customWidth="1"/>
    <col min="21" max="22" width="2.42578125" style="150" customWidth="1"/>
    <col min="23" max="23" width="4.42578125" style="150" customWidth="1"/>
    <col min="24" max="25" width="2.42578125" style="150" customWidth="1"/>
    <col min="26" max="26" width="4.42578125" style="150" customWidth="1"/>
    <col min="27" max="27" width="2.5703125" style="150" customWidth="1"/>
    <col min="28" max="28" width="3" style="150" customWidth="1"/>
    <col min="29" max="16384" width="8.85546875" style="150"/>
  </cols>
  <sheetData>
    <row r="1" spans="1:28" ht="19.899999999999999" customHeight="1" x14ac:dyDescent="0.35">
      <c r="H1" s="724" t="s">
        <v>196</v>
      </c>
      <c r="I1" s="724"/>
      <c r="J1" s="724"/>
      <c r="K1" s="724"/>
      <c r="L1" s="724"/>
      <c r="M1" s="724"/>
      <c r="N1" s="724"/>
      <c r="O1" s="724"/>
      <c r="P1" s="724"/>
      <c r="Q1" s="724"/>
      <c r="R1" s="724"/>
      <c r="S1" s="724"/>
      <c r="T1" s="724"/>
      <c r="U1" s="724"/>
      <c r="V1" s="724"/>
      <c r="W1" s="724"/>
      <c r="X1" s="724"/>
      <c r="Y1" s="724"/>
      <c r="Z1" s="724"/>
      <c r="AA1" s="724"/>
      <c r="AB1" s="724"/>
    </row>
    <row r="2" spans="1:28" ht="14.45" customHeight="1" thickBot="1" x14ac:dyDescent="0.3">
      <c r="H2" s="237" t="s">
        <v>0</v>
      </c>
      <c r="I2" s="725" t="s">
        <v>1</v>
      </c>
      <c r="J2" s="726"/>
      <c r="K2" s="726"/>
      <c r="L2" s="726"/>
      <c r="M2" s="726"/>
      <c r="N2" s="726"/>
      <c r="O2" s="726"/>
      <c r="P2" s="726"/>
      <c r="Q2" s="726"/>
      <c r="R2" s="726"/>
      <c r="S2" s="726"/>
      <c r="T2" s="726"/>
      <c r="U2" s="726"/>
      <c r="V2" s="726"/>
      <c r="W2" s="726"/>
      <c r="X2" s="726"/>
      <c r="Y2" s="726"/>
      <c r="Z2" s="726"/>
      <c r="AA2" s="726"/>
      <c r="AB2" s="726"/>
    </row>
    <row r="3" spans="1:28" ht="18.600000000000001" customHeight="1" thickBot="1" x14ac:dyDescent="0.4">
      <c r="A3" s="727" t="s">
        <v>2</v>
      </c>
      <c r="B3" s="728"/>
      <c r="C3" s="729"/>
      <c r="H3" s="238" t="s">
        <v>0</v>
      </c>
      <c r="I3" s="730" t="s">
        <v>167</v>
      </c>
      <c r="J3" s="731"/>
      <c r="K3" s="731"/>
      <c r="L3" s="731"/>
      <c r="M3" s="731"/>
      <c r="N3" s="731"/>
      <c r="O3" s="731"/>
      <c r="P3" s="731"/>
      <c r="Q3" s="731"/>
      <c r="R3" s="731"/>
      <c r="S3" s="731"/>
      <c r="T3" s="731"/>
      <c r="U3" s="731"/>
      <c r="V3" s="731"/>
      <c r="W3" s="731"/>
      <c r="X3" s="731"/>
      <c r="Y3" s="731"/>
      <c r="Z3" s="731"/>
      <c r="AA3" s="731"/>
      <c r="AB3" s="731"/>
    </row>
    <row r="4" spans="1:28" ht="10.9" customHeight="1" thickBot="1" x14ac:dyDescent="0.3">
      <c r="A4" s="732" t="str">
        <f ca="1">IF(Soupiska!W15="N",Soupiska!B15,"NE")</f>
        <v>NE</v>
      </c>
      <c r="B4" s="372"/>
      <c r="C4" s="733"/>
      <c r="E4" s="738" t="s">
        <v>5</v>
      </c>
      <c r="F4" s="739"/>
      <c r="G4" s="739"/>
      <c r="H4" s="239"/>
      <c r="I4" s="742" t="s">
        <v>91</v>
      </c>
      <c r="J4" s="686"/>
      <c r="K4" s="742" t="s">
        <v>92</v>
      </c>
      <c r="L4" s="743"/>
      <c r="M4" s="686"/>
      <c r="N4" s="640" t="s">
        <v>93</v>
      </c>
      <c r="O4" s="641"/>
      <c r="P4" s="642"/>
      <c r="Q4" s="742" t="s">
        <v>94</v>
      </c>
      <c r="R4" s="743"/>
      <c r="S4" s="686"/>
      <c r="T4" s="742" t="s">
        <v>95</v>
      </c>
      <c r="U4" s="743"/>
      <c r="V4" s="686"/>
      <c r="W4" s="742" t="s">
        <v>96</v>
      </c>
      <c r="X4" s="743"/>
      <c r="Y4" s="686"/>
      <c r="Z4" s="742" t="s">
        <v>96</v>
      </c>
      <c r="AA4" s="743"/>
      <c r="AB4" s="686"/>
    </row>
    <row r="5" spans="1:28" ht="11.45" customHeight="1" thickBot="1" x14ac:dyDescent="0.3">
      <c r="A5" s="734"/>
      <c r="B5" s="372"/>
      <c r="C5" s="733"/>
      <c r="D5" s="240"/>
      <c r="E5" s="740"/>
      <c r="F5" s="741"/>
      <c r="G5" s="741"/>
      <c r="H5" s="241"/>
      <c r="I5" s="742" t="s">
        <v>97</v>
      </c>
      <c r="J5" s="686"/>
      <c r="K5" s="742" t="s">
        <v>98</v>
      </c>
      <c r="L5" s="743"/>
      <c r="M5" s="686"/>
      <c r="N5" s="643"/>
      <c r="O5" s="644"/>
      <c r="P5" s="645"/>
      <c r="Q5" s="742" t="s">
        <v>99</v>
      </c>
      <c r="R5" s="743"/>
      <c r="S5" s="686"/>
      <c r="T5" s="742" t="s">
        <v>100</v>
      </c>
      <c r="U5" s="743"/>
      <c r="V5" s="686"/>
      <c r="W5" s="742" t="s">
        <v>101</v>
      </c>
      <c r="X5" s="743"/>
      <c r="Y5" s="686"/>
      <c r="Z5" s="742" t="s">
        <v>102</v>
      </c>
      <c r="AA5" s="743"/>
      <c r="AB5" s="744"/>
    </row>
    <row r="6" spans="1:28" ht="12" customHeight="1" x14ac:dyDescent="0.25">
      <c r="A6" s="734"/>
      <c r="B6" s="372"/>
      <c r="C6" s="733"/>
      <c r="D6" s="240"/>
      <c r="E6" s="773" t="s">
        <v>20</v>
      </c>
      <c r="F6" s="774"/>
      <c r="G6" s="774"/>
      <c r="H6" s="242"/>
      <c r="I6" s="243">
        <v>40</v>
      </c>
      <c r="J6" s="244"/>
      <c r="K6" s="245">
        <v>80</v>
      </c>
      <c r="L6" s="630"/>
      <c r="M6" s="631"/>
      <c r="N6" s="246">
        <v>80</v>
      </c>
      <c r="O6" s="636"/>
      <c r="P6" s="637"/>
      <c r="Q6" s="245" t="s">
        <v>103</v>
      </c>
      <c r="R6" s="745"/>
      <c r="S6" s="637"/>
      <c r="T6" s="245">
        <v>80</v>
      </c>
      <c r="U6" s="710"/>
      <c r="V6" s="711"/>
      <c r="W6" s="247">
        <v>80</v>
      </c>
      <c r="X6" s="636"/>
      <c r="Y6" s="637"/>
      <c r="Z6" s="247">
        <v>80</v>
      </c>
      <c r="AA6" s="636"/>
      <c r="AB6" s="637"/>
    </row>
    <row r="7" spans="1:28" ht="12" customHeight="1" thickBot="1" x14ac:dyDescent="0.3">
      <c r="A7" s="735"/>
      <c r="B7" s="736"/>
      <c r="C7" s="737"/>
      <c r="D7" s="240"/>
      <c r="E7" s="775" t="s">
        <v>21</v>
      </c>
      <c r="F7" s="776"/>
      <c r="G7" s="776"/>
      <c r="H7" s="248"/>
      <c r="I7" s="249">
        <v>10</v>
      </c>
      <c r="J7" s="250"/>
      <c r="K7" s="251">
        <v>20</v>
      </c>
      <c r="L7" s="632" t="s">
        <v>0</v>
      </c>
      <c r="M7" s="633"/>
      <c r="N7" s="252">
        <v>20</v>
      </c>
      <c r="O7" s="638"/>
      <c r="P7" s="639"/>
      <c r="Q7" s="251">
        <v>20</v>
      </c>
      <c r="R7" s="746" t="s">
        <v>0</v>
      </c>
      <c r="S7" s="747"/>
      <c r="T7" s="253">
        <v>20</v>
      </c>
      <c r="U7" s="710"/>
      <c r="V7" s="711"/>
      <c r="W7" s="254">
        <v>20</v>
      </c>
      <c r="X7" s="638"/>
      <c r="Y7" s="639"/>
      <c r="Z7" s="254">
        <v>20</v>
      </c>
      <c r="AA7" s="638"/>
      <c r="AB7" s="639"/>
    </row>
    <row r="8" spans="1:28" ht="13.9" customHeight="1" thickBot="1" x14ac:dyDescent="0.3">
      <c r="A8" s="255"/>
      <c r="B8" s="255"/>
      <c r="C8" s="240"/>
      <c r="D8" s="240"/>
      <c r="E8" s="777" t="s">
        <v>23</v>
      </c>
      <c r="F8" s="778"/>
      <c r="G8" s="778"/>
      <c r="H8" s="256"/>
      <c r="I8" s="257">
        <v>50</v>
      </c>
      <c r="J8" s="258">
        <f>SUM(J6:J7)</f>
        <v>0</v>
      </c>
      <c r="K8" s="259">
        <v>100</v>
      </c>
      <c r="L8" s="634">
        <f>SUM(L6:M7)</f>
        <v>0</v>
      </c>
      <c r="M8" s="635"/>
      <c r="N8" s="259">
        <v>100</v>
      </c>
      <c r="O8" s="634">
        <f>SUM(O6:O7)</f>
        <v>0</v>
      </c>
      <c r="P8" s="635"/>
      <c r="Q8" s="259">
        <v>100</v>
      </c>
      <c r="R8" s="634">
        <f>SUM(R6:S7)</f>
        <v>0</v>
      </c>
      <c r="S8" s="635"/>
      <c r="T8" s="259">
        <v>100</v>
      </c>
      <c r="U8" s="634">
        <f>SUM(U6:V7)</f>
        <v>0</v>
      </c>
      <c r="V8" s="635"/>
      <c r="W8" s="259">
        <v>100</v>
      </c>
      <c r="X8" s="634">
        <f>SUM(X6:Y7)</f>
        <v>0</v>
      </c>
      <c r="Y8" s="635"/>
      <c r="Z8" s="259">
        <v>100</v>
      </c>
      <c r="AA8" s="634">
        <f>SUM(AA6:AB7)</f>
        <v>0</v>
      </c>
      <c r="AB8" s="635"/>
    </row>
    <row r="9" spans="1:28" ht="0.6" customHeight="1" thickBot="1" x14ac:dyDescent="0.3">
      <c r="A9" s="255"/>
      <c r="B9" s="255"/>
      <c r="C9" s="240"/>
      <c r="D9" s="240"/>
      <c r="E9" s="240"/>
      <c r="F9" s="240"/>
      <c r="G9" s="240"/>
      <c r="P9" s="260"/>
    </row>
    <row r="10" spans="1:28" ht="13.9" customHeight="1" thickBot="1" x14ac:dyDescent="0.3">
      <c r="A10" s="779" t="s">
        <v>4</v>
      </c>
      <c r="B10" s="736"/>
      <c r="C10" s="736"/>
      <c r="D10" s="736"/>
      <c r="E10" s="736"/>
      <c r="F10" s="736"/>
      <c r="G10" s="736"/>
      <c r="I10" s="748" t="s">
        <v>27</v>
      </c>
      <c r="J10" s="749"/>
      <c r="K10" s="749"/>
      <c r="L10" s="749"/>
      <c r="M10" s="750"/>
      <c r="N10" s="769" t="s">
        <v>91</v>
      </c>
      <c r="O10" s="769"/>
      <c r="P10" s="770"/>
      <c r="Q10" s="782" t="s">
        <v>104</v>
      </c>
      <c r="R10" s="780"/>
      <c r="S10" s="781"/>
      <c r="T10" s="782" t="s">
        <v>94</v>
      </c>
      <c r="U10" s="780"/>
      <c r="V10" s="781"/>
      <c r="W10" s="782" t="s">
        <v>105</v>
      </c>
      <c r="X10" s="780"/>
      <c r="Y10" s="783"/>
      <c r="Z10" s="748" t="s">
        <v>106</v>
      </c>
      <c r="AA10" s="749"/>
      <c r="AB10" s="750"/>
    </row>
    <row r="11" spans="1:28" ht="13.9" customHeight="1" thickBot="1" x14ac:dyDescent="0.3">
      <c r="A11" s="757" t="s">
        <v>10</v>
      </c>
      <c r="B11" s="728"/>
      <c r="C11" s="760">
        <f>Soupiska!C15</f>
        <v>0</v>
      </c>
      <c r="D11" s="728"/>
      <c r="E11" s="728"/>
      <c r="F11" s="728"/>
      <c r="G11" s="729"/>
      <c r="I11" s="751"/>
      <c r="J11" s="752"/>
      <c r="K11" s="752"/>
      <c r="L11" s="752"/>
      <c r="M11" s="753"/>
      <c r="N11" s="763" t="s">
        <v>97</v>
      </c>
      <c r="O11" s="764"/>
      <c r="P11" s="765"/>
      <c r="Q11" s="769" t="s">
        <v>107</v>
      </c>
      <c r="R11" s="769"/>
      <c r="S11" s="770"/>
      <c r="T11" s="771" t="s">
        <v>99</v>
      </c>
      <c r="U11" s="769"/>
      <c r="V11" s="770"/>
      <c r="W11" s="771" t="s">
        <v>108</v>
      </c>
      <c r="X11" s="769"/>
      <c r="Y11" s="772"/>
      <c r="Z11" s="751"/>
      <c r="AA11" s="752"/>
      <c r="AB11" s="753"/>
    </row>
    <row r="12" spans="1:28" ht="13.9" customHeight="1" thickBot="1" x14ac:dyDescent="0.3">
      <c r="A12" s="758"/>
      <c r="B12" s="759"/>
      <c r="C12" s="761"/>
      <c r="D12" s="759"/>
      <c r="E12" s="759"/>
      <c r="F12" s="759"/>
      <c r="G12" s="762"/>
      <c r="H12" s="261"/>
      <c r="I12" s="754"/>
      <c r="J12" s="755"/>
      <c r="K12" s="755"/>
      <c r="L12" s="755"/>
      <c r="M12" s="756"/>
      <c r="N12" s="766"/>
      <c r="O12" s="767"/>
      <c r="P12" s="768"/>
      <c r="Q12" s="780" t="s">
        <v>109</v>
      </c>
      <c r="R12" s="780"/>
      <c r="S12" s="781"/>
      <c r="T12" s="782" t="s">
        <v>110</v>
      </c>
      <c r="U12" s="780"/>
      <c r="V12" s="781"/>
      <c r="W12" s="782" t="s">
        <v>111</v>
      </c>
      <c r="X12" s="780"/>
      <c r="Y12" s="783"/>
      <c r="Z12" s="754"/>
      <c r="AA12" s="755"/>
      <c r="AB12" s="756"/>
    </row>
    <row r="13" spans="1:28" ht="13.15" customHeight="1" x14ac:dyDescent="0.25">
      <c r="A13" s="784" t="s">
        <v>112</v>
      </c>
      <c r="B13" s="785"/>
      <c r="C13" s="786">
        <f>Soupiska!E15</f>
        <v>0</v>
      </c>
      <c r="D13" s="787"/>
      <c r="E13" s="787"/>
      <c r="F13" s="787"/>
      <c r="G13" s="788"/>
      <c r="I13" s="789" t="s">
        <v>113</v>
      </c>
      <c r="J13" s="790"/>
      <c r="K13" s="790"/>
      <c r="L13" s="790"/>
      <c r="M13" s="791"/>
      <c r="N13" s="262">
        <v>10</v>
      </c>
      <c r="O13" s="800"/>
      <c r="P13" s="801"/>
      <c r="Q13" s="245">
        <v>10</v>
      </c>
      <c r="R13" s="650" t="s">
        <v>0</v>
      </c>
      <c r="S13" s="651"/>
      <c r="T13" s="245">
        <v>10</v>
      </c>
      <c r="U13" s="799" t="s">
        <v>0</v>
      </c>
      <c r="V13" s="677"/>
      <c r="W13" s="245">
        <v>10</v>
      </c>
      <c r="X13" s="650" t="s">
        <v>0</v>
      </c>
      <c r="Y13" s="651"/>
      <c r="Z13" s="262">
        <v>10</v>
      </c>
      <c r="AA13" s="658"/>
      <c r="AB13" s="659"/>
    </row>
    <row r="14" spans="1:28" ht="13.15" customHeight="1" x14ac:dyDescent="0.25">
      <c r="A14" s="792" t="s">
        <v>114</v>
      </c>
      <c r="B14" s="793"/>
      <c r="C14" s="761"/>
      <c r="D14" s="759"/>
      <c r="E14" s="759"/>
      <c r="F14" s="759"/>
      <c r="G14" s="762"/>
      <c r="I14" s="794" t="s">
        <v>115</v>
      </c>
      <c r="J14" s="774"/>
      <c r="K14" s="774"/>
      <c r="L14" s="774"/>
      <c r="M14" s="795"/>
      <c r="N14" s="263">
        <v>10</v>
      </c>
      <c r="O14" s="646" t="s">
        <v>116</v>
      </c>
      <c r="P14" s="647"/>
      <c r="Q14" s="263">
        <v>10</v>
      </c>
      <c r="R14" s="646" t="s">
        <v>0</v>
      </c>
      <c r="S14" s="647"/>
      <c r="T14" s="263" t="s">
        <v>40</v>
      </c>
      <c r="U14" s="680" t="s">
        <v>40</v>
      </c>
      <c r="V14" s="653"/>
      <c r="W14" s="263" t="s">
        <v>40</v>
      </c>
      <c r="X14" s="626" t="s">
        <v>40</v>
      </c>
      <c r="Y14" s="627"/>
      <c r="Z14" s="263">
        <v>10</v>
      </c>
      <c r="AA14" s="660"/>
      <c r="AB14" s="661"/>
    </row>
    <row r="15" spans="1:28" ht="13.15" customHeight="1" x14ac:dyDescent="0.25">
      <c r="A15" s="264" t="s">
        <v>22</v>
      </c>
      <c r="B15" s="265"/>
      <c r="C15" s="807">
        <f>Soupiska!I15</f>
        <v>0</v>
      </c>
      <c r="D15" s="797"/>
      <c r="E15" s="797"/>
      <c r="F15" s="797"/>
      <c r="G15" s="798"/>
      <c r="I15" s="794" t="s">
        <v>117</v>
      </c>
      <c r="J15" s="774"/>
      <c r="K15" s="774"/>
      <c r="L15" s="774"/>
      <c r="M15" s="795"/>
      <c r="N15" s="263" t="s">
        <v>40</v>
      </c>
      <c r="O15" s="626" t="s">
        <v>40</v>
      </c>
      <c r="P15" s="627"/>
      <c r="Q15" s="263" t="s">
        <v>40</v>
      </c>
      <c r="R15" s="626" t="s">
        <v>40</v>
      </c>
      <c r="S15" s="627"/>
      <c r="T15" s="266">
        <v>10</v>
      </c>
      <c r="U15" s="710" t="s">
        <v>0</v>
      </c>
      <c r="V15" s="711"/>
      <c r="W15" s="263">
        <v>10</v>
      </c>
      <c r="X15" s="662"/>
      <c r="Y15" s="663"/>
      <c r="Z15" s="263" t="s">
        <v>40</v>
      </c>
      <c r="AA15" s="626" t="s">
        <v>40</v>
      </c>
      <c r="AB15" s="627"/>
    </row>
    <row r="16" spans="1:28" ht="13.15" customHeight="1" x14ac:dyDescent="0.25">
      <c r="A16" s="264" t="s">
        <v>24</v>
      </c>
      <c r="B16" s="265"/>
      <c r="C16" s="807">
        <f>Soupiska!K15</f>
        <v>0</v>
      </c>
      <c r="D16" s="797"/>
      <c r="E16" s="797"/>
      <c r="F16" s="797"/>
      <c r="G16" s="798"/>
      <c r="I16" s="794" t="s">
        <v>118</v>
      </c>
      <c r="J16" s="774"/>
      <c r="K16" s="774"/>
      <c r="L16" s="774"/>
      <c r="M16" s="795"/>
      <c r="N16" s="263">
        <v>10</v>
      </c>
      <c r="O16" s="646" t="s">
        <v>116</v>
      </c>
      <c r="P16" s="647"/>
      <c r="Q16" s="263">
        <v>10</v>
      </c>
      <c r="R16" s="646" t="s">
        <v>0</v>
      </c>
      <c r="S16" s="647"/>
      <c r="T16" s="266">
        <v>10</v>
      </c>
      <c r="U16" s="710"/>
      <c r="V16" s="711" t="s">
        <v>0</v>
      </c>
      <c r="W16" s="263" t="s">
        <v>119</v>
      </c>
      <c r="X16" s="646" t="s">
        <v>0</v>
      </c>
      <c r="Y16" s="647"/>
      <c r="Z16" s="263">
        <v>10</v>
      </c>
      <c r="AA16" s="660"/>
      <c r="AB16" s="661"/>
    </row>
    <row r="17" spans="1:28" ht="13.15" customHeight="1" x14ac:dyDescent="0.25">
      <c r="A17" s="264" t="s">
        <v>120</v>
      </c>
      <c r="B17" s="265"/>
      <c r="C17" s="808">
        <f>Soupiska!L15</f>
        <v>0</v>
      </c>
      <c r="D17" s="809"/>
      <c r="E17" s="809"/>
      <c r="F17" s="809"/>
      <c r="G17" s="810"/>
      <c r="I17" s="794" t="s">
        <v>121</v>
      </c>
      <c r="J17" s="774"/>
      <c r="K17" s="774"/>
      <c r="L17" s="774"/>
      <c r="M17" s="795"/>
      <c r="N17" s="263" t="s">
        <v>40</v>
      </c>
      <c r="O17" s="626" t="s">
        <v>40</v>
      </c>
      <c r="P17" s="627"/>
      <c r="Q17" s="263">
        <v>10</v>
      </c>
      <c r="R17" s="646"/>
      <c r="S17" s="647"/>
      <c r="T17" s="266">
        <v>10</v>
      </c>
      <c r="U17" s="710"/>
      <c r="V17" s="711" t="s">
        <v>0</v>
      </c>
      <c r="W17" s="263">
        <v>10</v>
      </c>
      <c r="X17" s="662"/>
      <c r="Y17" s="663"/>
      <c r="Z17" s="263">
        <v>10</v>
      </c>
      <c r="AA17" s="662"/>
      <c r="AB17" s="663"/>
    </row>
    <row r="18" spans="1:28" ht="13.15" customHeight="1" x14ac:dyDescent="0.25">
      <c r="A18" s="264" t="s">
        <v>26</v>
      </c>
      <c r="B18" s="265"/>
      <c r="C18" s="796">
        <f>Soupiska!N15</f>
        <v>0</v>
      </c>
      <c r="D18" s="797"/>
      <c r="E18" s="797"/>
      <c r="F18" s="797"/>
      <c r="G18" s="798"/>
      <c r="I18" s="794" t="s">
        <v>122</v>
      </c>
      <c r="J18" s="774"/>
      <c r="K18" s="774"/>
      <c r="L18" s="774"/>
      <c r="M18" s="795"/>
      <c r="N18" s="263" t="s">
        <v>40</v>
      </c>
      <c r="O18" s="626" t="s">
        <v>40</v>
      </c>
      <c r="P18" s="627"/>
      <c r="Q18" s="263">
        <v>10</v>
      </c>
      <c r="R18" s="646" t="s">
        <v>0</v>
      </c>
      <c r="S18" s="647"/>
      <c r="T18" s="266">
        <v>10</v>
      </c>
      <c r="U18" s="710"/>
      <c r="V18" s="711" t="s">
        <v>0</v>
      </c>
      <c r="W18" s="263">
        <v>10</v>
      </c>
      <c r="X18" s="646" t="s">
        <v>0</v>
      </c>
      <c r="Y18" s="647"/>
      <c r="Z18" s="263" t="s">
        <v>40</v>
      </c>
      <c r="AA18" s="626" t="s">
        <v>40</v>
      </c>
      <c r="AB18" s="627"/>
    </row>
    <row r="19" spans="1:28" ht="13.15" customHeight="1" thickBot="1" x14ac:dyDescent="0.3">
      <c r="A19" s="267" t="s">
        <v>34</v>
      </c>
      <c r="B19" s="268"/>
      <c r="C19" s="802">
        <f>Soupiska!P15</f>
        <v>0</v>
      </c>
      <c r="D19" s="803"/>
      <c r="E19" s="803"/>
      <c r="F19" s="803"/>
      <c r="G19" s="804"/>
      <c r="I19" s="794" t="s">
        <v>49</v>
      </c>
      <c r="J19" s="774"/>
      <c r="K19" s="774"/>
      <c r="L19" s="774"/>
      <c r="M19" s="795"/>
      <c r="N19" s="263">
        <v>10</v>
      </c>
      <c r="O19" s="646" t="s">
        <v>0</v>
      </c>
      <c r="P19" s="647"/>
      <c r="Q19" s="263">
        <v>10</v>
      </c>
      <c r="R19" s="646" t="s">
        <v>0</v>
      </c>
      <c r="S19" s="647"/>
      <c r="T19" s="269" t="s">
        <v>44</v>
      </c>
      <c r="U19" s="710"/>
      <c r="V19" s="711" t="s">
        <v>40</v>
      </c>
      <c r="W19" s="263" t="s">
        <v>40</v>
      </c>
      <c r="X19" s="626" t="s">
        <v>40</v>
      </c>
      <c r="Y19" s="627"/>
      <c r="Z19" s="263">
        <v>10</v>
      </c>
      <c r="AA19" s="662"/>
      <c r="AB19" s="663"/>
    </row>
    <row r="20" spans="1:28" ht="13.15" customHeight="1" thickBot="1" x14ac:dyDescent="0.3">
      <c r="A20" s="805" t="s">
        <v>37</v>
      </c>
      <c r="B20" s="806"/>
      <c r="C20" s="806"/>
      <c r="D20" s="806"/>
      <c r="E20" s="806"/>
      <c r="F20" s="806"/>
      <c r="G20" s="806"/>
      <c r="I20" s="794" t="s">
        <v>123</v>
      </c>
      <c r="J20" s="774"/>
      <c r="K20" s="774"/>
      <c r="L20" s="774"/>
      <c r="M20" s="795"/>
      <c r="N20" s="263" t="s">
        <v>40</v>
      </c>
      <c r="O20" s="626" t="s">
        <v>40</v>
      </c>
      <c r="P20" s="627"/>
      <c r="Q20" s="263">
        <v>10</v>
      </c>
      <c r="R20" s="646" t="s">
        <v>0</v>
      </c>
      <c r="S20" s="647"/>
      <c r="T20" s="266">
        <v>10</v>
      </c>
      <c r="U20" s="710"/>
      <c r="V20" s="711" t="s">
        <v>0</v>
      </c>
      <c r="W20" s="263" t="s">
        <v>40</v>
      </c>
      <c r="X20" s="626" t="s">
        <v>40</v>
      </c>
      <c r="Y20" s="627"/>
      <c r="Z20" s="263" t="s">
        <v>40</v>
      </c>
      <c r="AA20" s="626" t="s">
        <v>40</v>
      </c>
      <c r="AB20" s="627"/>
    </row>
    <row r="21" spans="1:28" ht="13.15" customHeight="1" x14ac:dyDescent="0.25">
      <c r="A21" s="826" t="s">
        <v>10</v>
      </c>
      <c r="B21" s="827"/>
      <c r="C21" s="828">
        <f>Soupiska!C16</f>
        <v>0</v>
      </c>
      <c r="D21" s="827"/>
      <c r="E21" s="827"/>
      <c r="F21" s="827"/>
      <c r="G21" s="829"/>
      <c r="I21" s="794" t="s">
        <v>124</v>
      </c>
      <c r="J21" s="774"/>
      <c r="K21" s="774"/>
      <c r="L21" s="774"/>
      <c r="M21" s="795"/>
      <c r="N21" s="263" t="s">
        <v>40</v>
      </c>
      <c r="O21" s="626" t="s">
        <v>40</v>
      </c>
      <c r="P21" s="627"/>
      <c r="Q21" s="263">
        <v>10</v>
      </c>
      <c r="R21" s="646" t="s">
        <v>0</v>
      </c>
      <c r="S21" s="647"/>
      <c r="T21" s="269" t="s">
        <v>40</v>
      </c>
      <c r="U21" s="718" t="s">
        <v>44</v>
      </c>
      <c r="V21" s="719"/>
      <c r="W21" s="263">
        <v>10</v>
      </c>
      <c r="X21" s="646" t="s">
        <v>0</v>
      </c>
      <c r="Y21" s="647"/>
      <c r="Z21" s="263" t="s">
        <v>40</v>
      </c>
      <c r="AA21" s="626" t="s">
        <v>40</v>
      </c>
      <c r="AB21" s="627"/>
    </row>
    <row r="22" spans="1:28" ht="13.15" customHeight="1" x14ac:dyDescent="0.25">
      <c r="A22" s="819" t="s">
        <v>38</v>
      </c>
      <c r="B22" s="820"/>
      <c r="C22" s="830">
        <f>Soupiska!E16</f>
        <v>0</v>
      </c>
      <c r="D22" s="820"/>
      <c r="E22" s="820"/>
      <c r="F22" s="820"/>
      <c r="G22" s="822"/>
      <c r="I22" s="794" t="s">
        <v>125</v>
      </c>
      <c r="J22" s="774"/>
      <c r="K22" s="774"/>
      <c r="L22" s="774"/>
      <c r="M22" s="795"/>
      <c r="N22" s="263" t="s">
        <v>40</v>
      </c>
      <c r="O22" s="626" t="s">
        <v>40</v>
      </c>
      <c r="P22" s="627"/>
      <c r="Q22" s="263" t="s">
        <v>40</v>
      </c>
      <c r="R22" s="626" t="s">
        <v>40</v>
      </c>
      <c r="S22" s="627"/>
      <c r="T22" s="266">
        <v>10</v>
      </c>
      <c r="U22" s="710"/>
      <c r="V22" s="711" t="s">
        <v>0</v>
      </c>
      <c r="W22" s="263">
        <v>10</v>
      </c>
      <c r="X22" s="646" t="s">
        <v>0</v>
      </c>
      <c r="Y22" s="647"/>
      <c r="Z22" s="263" t="s">
        <v>40</v>
      </c>
      <c r="AA22" s="626" t="s">
        <v>40</v>
      </c>
      <c r="AB22" s="627"/>
    </row>
    <row r="23" spans="1:28" ht="13.15" customHeight="1" x14ac:dyDescent="0.25">
      <c r="A23" s="811" t="s">
        <v>42</v>
      </c>
      <c r="B23" s="812"/>
      <c r="C23" s="815">
        <f>Soupiska!I16</f>
        <v>0</v>
      </c>
      <c r="D23" s="812"/>
      <c r="E23" s="812"/>
      <c r="F23" s="812"/>
      <c r="G23" s="816"/>
      <c r="I23" s="794" t="s">
        <v>126</v>
      </c>
      <c r="J23" s="774"/>
      <c r="K23" s="774"/>
      <c r="L23" s="774"/>
      <c r="M23" s="795"/>
      <c r="N23" s="263" t="s">
        <v>40</v>
      </c>
      <c r="O23" s="626" t="s">
        <v>40</v>
      </c>
      <c r="P23" s="627"/>
      <c r="Q23" s="263">
        <v>10</v>
      </c>
      <c r="R23" s="646" t="s">
        <v>0</v>
      </c>
      <c r="S23" s="647"/>
      <c r="T23" s="266">
        <v>10</v>
      </c>
      <c r="U23" s="710"/>
      <c r="V23" s="711" t="s">
        <v>0</v>
      </c>
      <c r="W23" s="263">
        <v>10</v>
      </c>
      <c r="X23" s="646" t="s">
        <v>0</v>
      </c>
      <c r="Y23" s="647"/>
      <c r="Z23" s="263" t="s">
        <v>40</v>
      </c>
      <c r="AA23" s="626" t="s">
        <v>40</v>
      </c>
      <c r="AB23" s="627"/>
    </row>
    <row r="24" spans="1:28" ht="13.15" customHeight="1" x14ac:dyDescent="0.25">
      <c r="A24" s="813"/>
      <c r="B24" s="814"/>
      <c r="C24" s="817"/>
      <c r="D24" s="814"/>
      <c r="E24" s="814"/>
      <c r="F24" s="814"/>
      <c r="G24" s="818"/>
      <c r="I24" s="794" t="s">
        <v>127</v>
      </c>
      <c r="J24" s="774"/>
      <c r="K24" s="774"/>
      <c r="L24" s="774"/>
      <c r="M24" s="795"/>
      <c r="N24" s="263" t="s">
        <v>40</v>
      </c>
      <c r="O24" s="626" t="s">
        <v>40</v>
      </c>
      <c r="P24" s="627"/>
      <c r="Q24" s="263" t="s">
        <v>40</v>
      </c>
      <c r="R24" s="626" t="s">
        <v>40</v>
      </c>
      <c r="S24" s="627"/>
      <c r="T24" s="266">
        <v>10</v>
      </c>
      <c r="U24" s="710"/>
      <c r="V24" s="711" t="s">
        <v>116</v>
      </c>
      <c r="W24" s="263">
        <v>10</v>
      </c>
      <c r="X24" s="648"/>
      <c r="Y24" s="649"/>
      <c r="Z24" s="263" t="s">
        <v>40</v>
      </c>
      <c r="AA24" s="626" t="s">
        <v>40</v>
      </c>
      <c r="AB24" s="627"/>
    </row>
    <row r="25" spans="1:28" ht="13.15" customHeight="1" thickBot="1" x14ac:dyDescent="0.3">
      <c r="A25" s="819" t="s">
        <v>25</v>
      </c>
      <c r="B25" s="820"/>
      <c r="C25" s="821" t="e">
        <f ca="1">DATE(IF(MID(Soupiska!C17,1,2)*1 &gt; YEAR(TODAY())-2000, 1900, 2000) + MID(Soupiska!C17,1,2), MOD(MID(Soupiska!C17,3,2),50), MID(Soupiska!C17,5,2))</f>
        <v>#VALUE!</v>
      </c>
      <c r="D25" s="820"/>
      <c r="E25" s="820"/>
      <c r="F25" s="820"/>
      <c r="G25" s="822"/>
      <c r="I25" s="823" t="s">
        <v>128</v>
      </c>
      <c r="J25" s="824"/>
      <c r="K25" s="824"/>
      <c r="L25" s="824"/>
      <c r="M25" s="825"/>
      <c r="N25" s="270">
        <v>10</v>
      </c>
      <c r="O25" s="628" t="s">
        <v>0</v>
      </c>
      <c r="P25" s="629"/>
      <c r="Q25" s="270">
        <v>10</v>
      </c>
      <c r="R25" s="628" t="s">
        <v>0</v>
      </c>
      <c r="S25" s="629"/>
      <c r="T25" s="271">
        <v>10</v>
      </c>
      <c r="U25" s="710"/>
      <c r="V25" s="711" t="s">
        <v>0</v>
      </c>
      <c r="W25" s="270">
        <v>10</v>
      </c>
      <c r="X25" s="628" t="s">
        <v>0</v>
      </c>
      <c r="Y25" s="629"/>
      <c r="Z25" s="270">
        <v>10</v>
      </c>
      <c r="AA25" s="664"/>
      <c r="AB25" s="665"/>
    </row>
    <row r="26" spans="1:28" ht="13.15" customHeight="1" thickBot="1" x14ac:dyDescent="0.3">
      <c r="A26" s="840" t="s">
        <v>47</v>
      </c>
      <c r="B26" s="841"/>
      <c r="C26" s="842">
        <f>Soupiska!I17</f>
        <v>0</v>
      </c>
      <c r="D26" s="841"/>
      <c r="E26" s="841"/>
      <c r="F26" s="841"/>
      <c r="G26" s="843"/>
      <c r="I26" s="844" t="s">
        <v>23</v>
      </c>
      <c r="J26" s="845"/>
      <c r="K26" s="845"/>
      <c r="L26" s="845"/>
      <c r="M26" s="846"/>
      <c r="N26" s="272">
        <v>50</v>
      </c>
      <c r="O26" s="666">
        <f>SUM(O13:P25)</f>
        <v>0</v>
      </c>
      <c r="P26" s="666"/>
      <c r="Q26" s="273">
        <v>100</v>
      </c>
      <c r="R26" s="666">
        <f>SUM(R13:S25)</f>
        <v>0</v>
      </c>
      <c r="S26" s="666"/>
      <c r="T26" s="273">
        <v>100</v>
      </c>
      <c r="U26" s="666">
        <f>SUM(U13:V25)</f>
        <v>0</v>
      </c>
      <c r="V26" s="666"/>
      <c r="W26" s="273">
        <v>100</v>
      </c>
      <c r="X26" s="666">
        <f>SUM(X13:Y25)</f>
        <v>0</v>
      </c>
      <c r="Y26" s="666"/>
      <c r="Z26" s="273">
        <v>60</v>
      </c>
      <c r="AA26" s="666">
        <f>SUM(AA13:AB25)</f>
        <v>0</v>
      </c>
      <c r="AB26" s="667"/>
    </row>
    <row r="27" spans="1:28" ht="1.9" customHeight="1" thickBot="1" x14ac:dyDescent="0.3">
      <c r="A27" s="255"/>
      <c r="B27" s="255"/>
      <c r="C27" s="240"/>
      <c r="D27" s="240"/>
      <c r="E27" s="240"/>
      <c r="F27" s="240"/>
      <c r="G27" s="240"/>
      <c r="I27" s="274"/>
      <c r="J27" s="274"/>
      <c r="K27" s="274"/>
      <c r="L27" s="274"/>
      <c r="M27" s="274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4"/>
    </row>
    <row r="28" spans="1:28" ht="13.9" customHeight="1" thickBot="1" x14ac:dyDescent="0.3">
      <c r="A28" s="779" t="s">
        <v>50</v>
      </c>
      <c r="B28" s="736"/>
      <c r="C28" s="736"/>
      <c r="D28" s="736"/>
      <c r="E28" s="736"/>
      <c r="F28" s="240"/>
      <c r="G28" s="847" t="s">
        <v>66</v>
      </c>
      <c r="H28" s="848"/>
      <c r="I28" s="848"/>
      <c r="J28" s="849"/>
      <c r="K28" s="685" t="s">
        <v>91</v>
      </c>
      <c r="L28" s="685"/>
      <c r="M28" s="686"/>
      <c r="N28" s="687" t="s">
        <v>129</v>
      </c>
      <c r="O28" s="685"/>
      <c r="P28" s="688"/>
      <c r="Q28" s="831" t="s">
        <v>94</v>
      </c>
      <c r="R28" s="832"/>
      <c r="S28" s="833"/>
      <c r="T28" s="685" t="s">
        <v>95</v>
      </c>
      <c r="U28" s="685"/>
      <c r="V28" s="686"/>
      <c r="W28" s="687" t="s">
        <v>130</v>
      </c>
      <c r="X28" s="685"/>
      <c r="Y28" s="688"/>
      <c r="Z28" s="831" t="s">
        <v>131</v>
      </c>
      <c r="AA28" s="832"/>
      <c r="AB28" s="833"/>
    </row>
    <row r="29" spans="1:28" ht="13.15" customHeight="1" x14ac:dyDescent="0.25">
      <c r="A29" s="757" t="s">
        <v>52</v>
      </c>
      <c r="B29" s="728"/>
      <c r="C29" s="834">
        <f>Soupiska!T6</f>
        <v>0</v>
      </c>
      <c r="D29" s="728"/>
      <c r="E29" s="729"/>
      <c r="F29" s="240"/>
      <c r="G29" s="835" t="s">
        <v>132</v>
      </c>
      <c r="H29" s="836"/>
      <c r="I29" s="836"/>
      <c r="J29" s="837"/>
      <c r="K29" s="276">
        <v>10</v>
      </c>
      <c r="L29" s="676" t="s">
        <v>0</v>
      </c>
      <c r="M29" s="799"/>
      <c r="N29" s="277">
        <v>10</v>
      </c>
      <c r="O29" s="799" t="s">
        <v>0</v>
      </c>
      <c r="P29" s="850"/>
      <c r="Q29" s="278">
        <v>10</v>
      </c>
      <c r="R29" s="745"/>
      <c r="S29" s="853"/>
      <c r="T29" s="278">
        <v>10</v>
      </c>
      <c r="U29" s="710"/>
      <c r="V29" s="711"/>
      <c r="W29" s="279">
        <v>10</v>
      </c>
      <c r="X29" s="630"/>
      <c r="Y29" s="723"/>
      <c r="Z29" s="280">
        <v>20</v>
      </c>
      <c r="AA29" s="672" t="s">
        <v>0</v>
      </c>
      <c r="AB29" s="673"/>
    </row>
    <row r="30" spans="1:28" ht="13.15" customHeight="1" x14ac:dyDescent="0.25">
      <c r="A30" s="758"/>
      <c r="B30" s="759"/>
      <c r="C30" s="761"/>
      <c r="D30" s="759"/>
      <c r="E30" s="762"/>
      <c r="F30" s="240"/>
      <c r="G30" s="838" t="s">
        <v>133</v>
      </c>
      <c r="H30" s="774"/>
      <c r="I30" s="774"/>
      <c r="J30" s="839"/>
      <c r="K30" s="281">
        <v>10</v>
      </c>
      <c r="L30" s="678" t="s">
        <v>0</v>
      </c>
      <c r="M30" s="705"/>
      <c r="N30" s="263">
        <v>10</v>
      </c>
      <c r="O30" s="851"/>
      <c r="P30" s="852"/>
      <c r="Q30" s="282">
        <v>10</v>
      </c>
      <c r="R30" s="851"/>
      <c r="S30" s="852"/>
      <c r="T30" s="282">
        <v>10</v>
      </c>
      <c r="U30" s="710"/>
      <c r="V30" s="711"/>
      <c r="W30" s="283">
        <v>10</v>
      </c>
      <c r="X30" s="662"/>
      <c r="Y30" s="690"/>
      <c r="Z30" s="284">
        <v>20</v>
      </c>
      <c r="AA30" s="670"/>
      <c r="AB30" s="671"/>
    </row>
    <row r="31" spans="1:28" ht="13.15" customHeight="1" x14ac:dyDescent="0.25">
      <c r="A31" s="854" t="s">
        <v>54</v>
      </c>
      <c r="B31" s="787"/>
      <c r="C31" s="786">
        <f>Soupiska!P5</f>
        <v>0</v>
      </c>
      <c r="D31" s="787"/>
      <c r="E31" s="788"/>
      <c r="F31" s="240"/>
      <c r="G31" s="838" t="s">
        <v>134</v>
      </c>
      <c r="H31" s="774"/>
      <c r="I31" s="774"/>
      <c r="J31" s="839"/>
      <c r="K31" s="252" t="s">
        <v>40</v>
      </c>
      <c r="L31" s="652" t="s">
        <v>40</v>
      </c>
      <c r="M31" s="680"/>
      <c r="N31" s="285" t="s">
        <v>135</v>
      </c>
      <c r="O31" s="286"/>
      <c r="P31" s="287" t="s">
        <v>0</v>
      </c>
      <c r="Q31" s="288" t="s">
        <v>135</v>
      </c>
      <c r="R31" s="286"/>
      <c r="S31" s="289" t="s">
        <v>0</v>
      </c>
      <c r="T31" s="290">
        <v>10</v>
      </c>
      <c r="U31" s="710"/>
      <c r="V31" s="711" t="s">
        <v>0</v>
      </c>
      <c r="W31" s="279">
        <v>10</v>
      </c>
      <c r="X31" s="646" t="s">
        <v>0</v>
      </c>
      <c r="Y31" s="689"/>
      <c r="Z31" s="284">
        <v>20</v>
      </c>
      <c r="AA31" s="670"/>
      <c r="AB31" s="671"/>
    </row>
    <row r="32" spans="1:28" ht="13.15" customHeight="1" x14ac:dyDescent="0.25">
      <c r="A32" s="758"/>
      <c r="B32" s="759"/>
      <c r="C32" s="761"/>
      <c r="D32" s="759"/>
      <c r="E32" s="762"/>
      <c r="F32" s="240"/>
      <c r="G32" s="838" t="s">
        <v>136</v>
      </c>
      <c r="H32" s="774"/>
      <c r="I32" s="774"/>
      <c r="J32" s="839"/>
      <c r="K32" s="281" t="s">
        <v>137</v>
      </c>
      <c r="L32" s="702"/>
      <c r="M32" s="851"/>
      <c r="N32" s="291" t="s">
        <v>138</v>
      </c>
      <c r="O32" s="292"/>
      <c r="P32" s="293"/>
      <c r="Q32" s="294" t="s">
        <v>138</v>
      </c>
      <c r="R32" s="292"/>
      <c r="S32" s="295"/>
      <c r="T32" s="294" t="s">
        <v>139</v>
      </c>
      <c r="U32" s="296"/>
      <c r="V32" s="296"/>
      <c r="W32" s="297" t="s">
        <v>139</v>
      </c>
      <c r="X32" s="298"/>
      <c r="Y32" s="295"/>
      <c r="Z32" s="299" t="s">
        <v>140</v>
      </c>
      <c r="AA32" s="300"/>
      <c r="AB32" s="301" t="s">
        <v>0</v>
      </c>
    </row>
    <row r="33" spans="1:28" ht="13.15" customHeight="1" x14ac:dyDescent="0.25">
      <c r="A33" s="855" t="s">
        <v>141</v>
      </c>
      <c r="B33" s="787"/>
      <c r="C33" s="786">
        <f>Soupiska!D6</f>
        <v>0</v>
      </c>
      <c r="D33" s="787"/>
      <c r="E33" s="788"/>
      <c r="F33" s="240"/>
      <c r="G33" s="856" t="s">
        <v>142</v>
      </c>
      <c r="H33" s="857"/>
      <c r="I33" s="857"/>
      <c r="J33" s="858"/>
      <c r="K33" s="252" t="s">
        <v>40</v>
      </c>
      <c r="L33" s="652" t="s">
        <v>40</v>
      </c>
      <c r="M33" s="680"/>
      <c r="N33" s="302" t="s">
        <v>40</v>
      </c>
      <c r="O33" s="680" t="s">
        <v>40</v>
      </c>
      <c r="P33" s="681"/>
      <c r="Q33" s="290" t="s">
        <v>40</v>
      </c>
      <c r="R33" s="680" t="s">
        <v>40</v>
      </c>
      <c r="S33" s="681"/>
      <c r="T33" s="290">
        <v>20</v>
      </c>
      <c r="U33" s="712"/>
      <c r="V33" s="713"/>
      <c r="W33" s="279">
        <v>20</v>
      </c>
      <c r="X33" s="662"/>
      <c r="Y33" s="690"/>
      <c r="Z33" s="284">
        <v>40</v>
      </c>
      <c r="AA33" s="303"/>
      <c r="AB33" s="301" t="s">
        <v>0</v>
      </c>
    </row>
    <row r="34" spans="1:28" ht="13.15" customHeight="1" x14ac:dyDescent="0.25">
      <c r="A34" s="758"/>
      <c r="B34" s="759"/>
      <c r="C34" s="761"/>
      <c r="D34" s="759"/>
      <c r="E34" s="762"/>
      <c r="F34" s="240"/>
      <c r="G34" s="856" t="s">
        <v>143</v>
      </c>
      <c r="H34" s="857"/>
      <c r="I34" s="857"/>
      <c r="J34" s="858"/>
      <c r="K34" s="304" t="s">
        <v>137</v>
      </c>
      <c r="L34" s="702"/>
      <c r="M34" s="684"/>
      <c r="N34" s="291" t="s">
        <v>138</v>
      </c>
      <c r="O34" s="292"/>
      <c r="P34" s="293" t="s">
        <v>0</v>
      </c>
      <c r="Q34" s="294" t="s">
        <v>138</v>
      </c>
      <c r="R34" s="292"/>
      <c r="S34" s="295" t="s">
        <v>0</v>
      </c>
      <c r="T34" s="305" t="s">
        <v>139</v>
      </c>
      <c r="U34" s="296"/>
      <c r="V34" s="296"/>
      <c r="W34" s="297" t="s">
        <v>139</v>
      </c>
      <c r="X34" s="298"/>
      <c r="Y34" s="295"/>
      <c r="Z34" s="299" t="s">
        <v>140</v>
      </c>
      <c r="AA34" s="300"/>
      <c r="AB34" s="301" t="s">
        <v>0</v>
      </c>
    </row>
    <row r="35" spans="1:28" ht="13.15" customHeight="1" thickBot="1" x14ac:dyDescent="0.3">
      <c r="A35" s="855" t="s">
        <v>58</v>
      </c>
      <c r="B35" s="787"/>
      <c r="C35" s="786">
        <f>Soupiska!P6</f>
        <v>0</v>
      </c>
      <c r="D35" s="787"/>
      <c r="E35" s="788"/>
      <c r="F35" s="240"/>
      <c r="G35" s="860" t="s">
        <v>144</v>
      </c>
      <c r="H35" s="776"/>
      <c r="I35" s="776"/>
      <c r="J35" s="861"/>
      <c r="K35" s="306" t="s">
        <v>44</v>
      </c>
      <c r="L35" s="868" t="s">
        <v>44</v>
      </c>
      <c r="M35" s="869"/>
      <c r="N35" s="307" t="s">
        <v>138</v>
      </c>
      <c r="O35" s="286"/>
      <c r="P35" s="287" t="s">
        <v>0</v>
      </c>
      <c r="Q35" s="308" t="s">
        <v>138</v>
      </c>
      <c r="R35" s="286"/>
      <c r="S35" s="289" t="s">
        <v>0</v>
      </c>
      <c r="T35" s="309" t="s">
        <v>44</v>
      </c>
      <c r="U35" s="668" t="s">
        <v>44</v>
      </c>
      <c r="V35" s="682"/>
      <c r="W35" s="279" t="s">
        <v>44</v>
      </c>
      <c r="X35" s="691" t="s">
        <v>44</v>
      </c>
      <c r="Y35" s="692"/>
      <c r="Z35" s="310" t="s">
        <v>44</v>
      </c>
      <c r="AA35" s="668" t="s">
        <v>44</v>
      </c>
      <c r="AB35" s="669"/>
    </row>
    <row r="36" spans="1:28" ht="13.15" customHeight="1" thickBot="1" x14ac:dyDescent="0.3">
      <c r="A36" s="735"/>
      <c r="B36" s="736"/>
      <c r="C36" s="859"/>
      <c r="D36" s="736"/>
      <c r="E36" s="737"/>
      <c r="F36" s="240"/>
      <c r="G36" s="862" t="s">
        <v>23</v>
      </c>
      <c r="H36" s="778"/>
      <c r="I36" s="778"/>
      <c r="J36" s="863"/>
      <c r="K36" s="311">
        <v>50</v>
      </c>
      <c r="L36" s="674">
        <f>SUM(L29:M35)</f>
        <v>0</v>
      </c>
      <c r="M36" s="720"/>
      <c r="N36" s="312">
        <v>100</v>
      </c>
      <c r="O36" s="674">
        <f>SUM(O29:P35)</f>
        <v>0</v>
      </c>
      <c r="P36" s="675"/>
      <c r="Q36" s="313">
        <v>100</v>
      </c>
      <c r="R36" s="674">
        <f>SUM(R29:S35)</f>
        <v>0</v>
      </c>
      <c r="S36" s="675"/>
      <c r="T36" s="311">
        <v>100</v>
      </c>
      <c r="U36" s="674">
        <f>SUM(U29:V35)</f>
        <v>0</v>
      </c>
      <c r="V36" s="720"/>
      <c r="W36" s="312">
        <v>100</v>
      </c>
      <c r="X36" s="721">
        <f>SUM(X29:Y35)</f>
        <v>0</v>
      </c>
      <c r="Y36" s="722"/>
      <c r="Z36" s="313">
        <v>200</v>
      </c>
      <c r="AA36" s="674">
        <f>SUM(AA29:AB35)</f>
        <v>0</v>
      </c>
      <c r="AB36" s="675"/>
    </row>
    <row r="37" spans="1:28" ht="1.9" customHeight="1" thickBot="1" x14ac:dyDescent="0.3">
      <c r="A37" s="255" t="s">
        <v>0</v>
      </c>
      <c r="B37" s="255"/>
      <c r="C37" s="240"/>
      <c r="D37" s="240"/>
      <c r="E37" s="240"/>
      <c r="F37" s="240"/>
      <c r="G37" s="240"/>
      <c r="I37" s="255" t="s">
        <v>0</v>
      </c>
      <c r="J37" s="255"/>
      <c r="K37" s="255"/>
      <c r="L37" s="255"/>
      <c r="M37" s="255"/>
      <c r="N37" s="255"/>
      <c r="O37" s="255"/>
      <c r="P37" s="252" t="s">
        <v>0</v>
      </c>
      <c r="Q37" s="255"/>
      <c r="R37" s="255"/>
      <c r="S37" s="314" t="s">
        <v>0</v>
      </c>
      <c r="T37" s="314" t="s">
        <v>0</v>
      </c>
      <c r="U37" s="314"/>
      <c r="V37" s="314" t="s">
        <v>0</v>
      </c>
      <c r="W37" s="314" t="s">
        <v>0</v>
      </c>
      <c r="X37" s="314"/>
      <c r="Y37" s="314" t="s">
        <v>0</v>
      </c>
      <c r="Z37" s="314" t="s">
        <v>0</v>
      </c>
      <c r="AA37" s="314"/>
      <c r="AB37" s="314" t="s">
        <v>0</v>
      </c>
    </row>
    <row r="38" spans="1:28" ht="13.9" customHeight="1" thickBot="1" x14ac:dyDescent="0.3">
      <c r="A38" s="864" t="s">
        <v>75</v>
      </c>
      <c r="B38" s="736"/>
      <c r="C38" s="736"/>
      <c r="D38" s="736"/>
      <c r="E38" s="736"/>
      <c r="G38" s="865" t="s">
        <v>145</v>
      </c>
      <c r="H38" s="866"/>
      <c r="I38" s="866"/>
      <c r="J38" s="867"/>
      <c r="K38" s="687" t="s">
        <v>97</v>
      </c>
      <c r="L38" s="685"/>
      <c r="M38" s="686"/>
      <c r="N38" s="685" t="s">
        <v>146</v>
      </c>
      <c r="O38" s="685"/>
      <c r="P38" s="688"/>
      <c r="Q38" s="699" t="s">
        <v>147</v>
      </c>
      <c r="R38" s="685"/>
      <c r="S38" s="686"/>
      <c r="T38" s="685" t="s">
        <v>148</v>
      </c>
      <c r="U38" s="685"/>
      <c r="V38" s="688"/>
      <c r="W38" s="687" t="s">
        <v>149</v>
      </c>
      <c r="X38" s="685"/>
      <c r="Y38" s="686"/>
      <c r="Z38" s="685" t="s">
        <v>106</v>
      </c>
      <c r="AA38" s="685"/>
      <c r="AB38" s="686"/>
    </row>
    <row r="39" spans="1:28" ht="13.15" customHeight="1" x14ac:dyDescent="0.25">
      <c r="A39" s="884" t="s">
        <v>168</v>
      </c>
      <c r="B39" s="885"/>
      <c r="C39" s="885"/>
      <c r="D39" s="886">
        <f>J8+L8+O8+R8+U8+X8+AA8</f>
        <v>0</v>
      </c>
      <c r="E39" s="729"/>
      <c r="G39" s="887" t="s">
        <v>150</v>
      </c>
      <c r="H39" s="888"/>
      <c r="I39" s="888"/>
      <c r="J39" s="889"/>
      <c r="K39" s="263" t="s">
        <v>40</v>
      </c>
      <c r="L39" s="694" t="s">
        <v>40</v>
      </c>
      <c r="M39" s="697"/>
      <c r="N39" s="315" t="s">
        <v>40</v>
      </c>
      <c r="O39" s="694" t="s">
        <v>40</v>
      </c>
      <c r="P39" s="695"/>
      <c r="Q39" s="316" t="s">
        <v>40</v>
      </c>
      <c r="R39" s="696" t="s">
        <v>40</v>
      </c>
      <c r="S39" s="697"/>
      <c r="T39" s="315" t="s">
        <v>40</v>
      </c>
      <c r="U39" s="694" t="s">
        <v>40</v>
      </c>
      <c r="V39" s="697"/>
      <c r="W39" s="263" t="s">
        <v>40</v>
      </c>
      <c r="X39" s="694" t="s">
        <v>40</v>
      </c>
      <c r="Y39" s="697"/>
      <c r="Z39" s="317" t="s">
        <v>151</v>
      </c>
      <c r="AA39" s="676" t="s">
        <v>0</v>
      </c>
      <c r="AB39" s="677"/>
    </row>
    <row r="40" spans="1:28" ht="13.15" customHeight="1" x14ac:dyDescent="0.25">
      <c r="A40" s="871"/>
      <c r="B40" s="790"/>
      <c r="C40" s="790"/>
      <c r="D40" s="761"/>
      <c r="E40" s="762"/>
      <c r="G40" s="873" t="s">
        <v>152</v>
      </c>
      <c r="H40" s="874"/>
      <c r="I40" s="874"/>
      <c r="J40" s="875"/>
      <c r="K40" s="263" t="s">
        <v>40</v>
      </c>
      <c r="L40" s="652" t="s">
        <v>40</v>
      </c>
      <c r="M40" s="653"/>
      <c r="N40" s="315" t="s">
        <v>40</v>
      </c>
      <c r="O40" s="652" t="s">
        <v>40</v>
      </c>
      <c r="P40" s="693"/>
      <c r="Q40" s="316" t="s">
        <v>40</v>
      </c>
      <c r="R40" s="680" t="s">
        <v>40</v>
      </c>
      <c r="S40" s="653"/>
      <c r="T40" s="315" t="s">
        <v>40</v>
      </c>
      <c r="U40" s="652" t="s">
        <v>40</v>
      </c>
      <c r="V40" s="653"/>
      <c r="W40" s="263" t="s">
        <v>40</v>
      </c>
      <c r="X40" s="652" t="s">
        <v>40</v>
      </c>
      <c r="Y40" s="653"/>
      <c r="Z40" s="317" t="s">
        <v>151</v>
      </c>
      <c r="AA40" s="678" t="s">
        <v>0</v>
      </c>
      <c r="AB40" s="679"/>
    </row>
    <row r="41" spans="1:28" ht="13.15" customHeight="1" x14ac:dyDescent="0.25">
      <c r="A41" s="870" t="s">
        <v>169</v>
      </c>
      <c r="B41" s="776"/>
      <c r="C41" s="776"/>
      <c r="D41" s="872">
        <f>O26+R26+U26+X26+AA26</f>
        <v>0</v>
      </c>
      <c r="E41" s="788"/>
      <c r="G41" s="873" t="s">
        <v>153</v>
      </c>
      <c r="H41" s="874"/>
      <c r="I41" s="874"/>
      <c r="J41" s="875"/>
      <c r="K41" s="263" t="s">
        <v>40</v>
      </c>
      <c r="L41" s="652" t="s">
        <v>40</v>
      </c>
      <c r="M41" s="653"/>
      <c r="N41" s="315" t="s">
        <v>40</v>
      </c>
      <c r="O41" s="652" t="s">
        <v>40</v>
      </c>
      <c r="P41" s="693"/>
      <c r="Q41" s="316" t="s">
        <v>40</v>
      </c>
      <c r="R41" s="680" t="s">
        <v>40</v>
      </c>
      <c r="S41" s="653"/>
      <c r="T41" s="315" t="s">
        <v>40</v>
      </c>
      <c r="U41" s="652" t="s">
        <v>40</v>
      </c>
      <c r="V41" s="653"/>
      <c r="W41" s="263" t="s">
        <v>40</v>
      </c>
      <c r="X41" s="652" t="s">
        <v>40</v>
      </c>
      <c r="Y41" s="653"/>
      <c r="Z41" s="317" t="s">
        <v>151</v>
      </c>
      <c r="AA41" s="678" t="s">
        <v>0</v>
      </c>
      <c r="AB41" s="679"/>
    </row>
    <row r="42" spans="1:28" ht="13.15" customHeight="1" x14ac:dyDescent="0.25">
      <c r="A42" s="871"/>
      <c r="B42" s="790"/>
      <c r="C42" s="790"/>
      <c r="D42" s="761"/>
      <c r="E42" s="762"/>
      <c r="G42" s="873" t="s">
        <v>154</v>
      </c>
      <c r="H42" s="874"/>
      <c r="I42" s="874"/>
      <c r="J42" s="890"/>
      <c r="K42" s="318" t="s">
        <v>135</v>
      </c>
      <c r="L42" s="292"/>
      <c r="M42" s="319"/>
      <c r="N42" s="291" t="s">
        <v>155</v>
      </c>
      <c r="O42" s="292"/>
      <c r="P42" s="320"/>
      <c r="Q42" s="321" t="s">
        <v>155</v>
      </c>
      <c r="R42" s="292"/>
      <c r="S42" s="319"/>
      <c r="T42" s="315" t="s">
        <v>40</v>
      </c>
      <c r="U42" s="716" t="s">
        <v>40</v>
      </c>
      <c r="V42" s="717"/>
      <c r="W42" s="263" t="s">
        <v>40</v>
      </c>
      <c r="X42" s="652" t="s">
        <v>40</v>
      </c>
      <c r="Y42" s="653"/>
      <c r="Z42" s="263" t="s">
        <v>40</v>
      </c>
      <c r="AA42" s="652" t="s">
        <v>40</v>
      </c>
      <c r="AB42" s="653"/>
    </row>
    <row r="43" spans="1:28" ht="13.15" customHeight="1" x14ac:dyDescent="0.25">
      <c r="A43" s="870" t="s">
        <v>170</v>
      </c>
      <c r="B43" s="776"/>
      <c r="C43" s="776"/>
      <c r="D43" s="872">
        <f>L36+O36+R36+U36+X36+AA36</f>
        <v>0</v>
      </c>
      <c r="E43" s="788"/>
      <c r="G43" s="873" t="s">
        <v>156</v>
      </c>
      <c r="H43" s="874"/>
      <c r="I43" s="874"/>
      <c r="J43" s="875"/>
      <c r="K43" s="263" t="s">
        <v>40</v>
      </c>
      <c r="L43" s="652" t="s">
        <v>40</v>
      </c>
      <c r="M43" s="653"/>
      <c r="N43" s="315" t="s">
        <v>40</v>
      </c>
      <c r="O43" s="652" t="s">
        <v>40</v>
      </c>
      <c r="P43" s="693"/>
      <c r="Q43" s="316" t="s">
        <v>40</v>
      </c>
      <c r="R43" s="680" t="s">
        <v>40</v>
      </c>
      <c r="S43" s="698"/>
      <c r="T43" s="322" t="s">
        <v>138</v>
      </c>
      <c r="U43" s="300"/>
      <c r="V43" s="323"/>
      <c r="W43" s="324" t="s">
        <v>40</v>
      </c>
      <c r="X43" s="652" t="s">
        <v>40</v>
      </c>
      <c r="Y43" s="653"/>
      <c r="Z43" s="263" t="s">
        <v>40</v>
      </c>
      <c r="AA43" s="652" t="s">
        <v>40</v>
      </c>
      <c r="AB43" s="653"/>
    </row>
    <row r="44" spans="1:28" ht="13.15" customHeight="1" x14ac:dyDescent="0.25">
      <c r="A44" s="871"/>
      <c r="B44" s="790"/>
      <c r="C44" s="790"/>
      <c r="D44" s="761"/>
      <c r="E44" s="762"/>
      <c r="G44" s="876" t="s">
        <v>157</v>
      </c>
      <c r="H44" s="877"/>
      <c r="I44" s="877"/>
      <c r="J44" s="878"/>
      <c r="K44" s="318" t="s">
        <v>138</v>
      </c>
      <c r="L44" s="292"/>
      <c r="M44" s="319"/>
      <c r="N44" s="291" t="s">
        <v>158</v>
      </c>
      <c r="O44" s="292"/>
      <c r="P44" s="320" t="s">
        <v>0</v>
      </c>
      <c r="Q44" s="321" t="s">
        <v>158</v>
      </c>
      <c r="R44" s="292"/>
      <c r="S44" s="319"/>
      <c r="T44" s="322" t="s">
        <v>158</v>
      </c>
      <c r="U44" s="300"/>
      <c r="V44" s="323" t="s">
        <v>0</v>
      </c>
      <c r="W44" s="263" t="s">
        <v>40</v>
      </c>
      <c r="X44" s="652" t="s">
        <v>40</v>
      </c>
      <c r="Y44" s="653"/>
      <c r="Z44" s="263" t="s">
        <v>40</v>
      </c>
      <c r="AA44" s="652" t="s">
        <v>40</v>
      </c>
      <c r="AB44" s="653"/>
    </row>
    <row r="45" spans="1:28" ht="13.15" customHeight="1" x14ac:dyDescent="0.25">
      <c r="A45" s="879" t="s">
        <v>171</v>
      </c>
      <c r="B45" s="776"/>
      <c r="C45" s="776"/>
      <c r="D45" s="882">
        <f>IF(AA51=" ",L51+O51+R51+U51+X51,AA51)</f>
        <v>0</v>
      </c>
      <c r="E45" s="788"/>
      <c r="G45" s="794" t="s">
        <v>159</v>
      </c>
      <c r="H45" s="774"/>
      <c r="I45" s="774"/>
      <c r="J45" s="795"/>
      <c r="K45" s="263">
        <v>10</v>
      </c>
      <c r="L45" s="702"/>
      <c r="M45" s="684"/>
      <c r="N45" s="315">
        <v>20</v>
      </c>
      <c r="O45" s="678" t="s">
        <v>0</v>
      </c>
      <c r="P45" s="708"/>
      <c r="Q45" s="316">
        <v>20</v>
      </c>
      <c r="R45" s="705"/>
      <c r="S45" s="679"/>
      <c r="T45" s="315">
        <v>20</v>
      </c>
      <c r="U45" s="714"/>
      <c r="V45" s="715"/>
      <c r="W45" s="263" t="s">
        <v>40</v>
      </c>
      <c r="X45" s="654" t="s">
        <v>40</v>
      </c>
      <c r="Y45" s="653"/>
      <c r="Z45" s="263" t="s">
        <v>40</v>
      </c>
      <c r="AA45" s="652" t="s">
        <v>40</v>
      </c>
      <c r="AB45" s="653"/>
    </row>
    <row r="46" spans="1:28" ht="13.15" customHeight="1" thickBot="1" x14ac:dyDescent="0.3">
      <c r="A46" s="880"/>
      <c r="B46" s="881"/>
      <c r="C46" s="881"/>
      <c r="D46" s="883"/>
      <c r="E46" s="733"/>
      <c r="G46" s="794" t="s">
        <v>160</v>
      </c>
      <c r="H46" s="774"/>
      <c r="I46" s="774"/>
      <c r="J46" s="795"/>
      <c r="K46" s="263" t="s">
        <v>40</v>
      </c>
      <c r="L46" s="652" t="s">
        <v>40</v>
      </c>
      <c r="M46" s="698"/>
      <c r="N46" s="318" t="s">
        <v>135</v>
      </c>
      <c r="O46" s="292"/>
      <c r="P46" s="320" t="s">
        <v>0</v>
      </c>
      <c r="Q46" s="321" t="s">
        <v>135</v>
      </c>
      <c r="R46" s="292"/>
      <c r="S46" s="319"/>
      <c r="T46" s="322" t="s">
        <v>135</v>
      </c>
      <c r="U46" s="300"/>
      <c r="V46" s="325"/>
      <c r="W46" s="322" t="s">
        <v>135</v>
      </c>
      <c r="X46" s="300"/>
      <c r="Y46" s="326"/>
      <c r="Z46" s="263" t="s">
        <v>40</v>
      </c>
      <c r="AA46" s="652" t="s">
        <v>40</v>
      </c>
      <c r="AB46" s="653"/>
    </row>
    <row r="47" spans="1:28" ht="13.15" customHeight="1" x14ac:dyDescent="0.25">
      <c r="A47" s="910" t="s">
        <v>85</v>
      </c>
      <c r="B47" s="911"/>
      <c r="C47" s="914" t="e">
        <f ca="1">VLOOKUP(A4,TYPY!A$1:D$65536,4,FALSE)</f>
        <v>#N/A</v>
      </c>
      <c r="D47" s="896">
        <f>IF(AA51=" ",D39+D41+D43+D45,D39+D41+D43)</f>
        <v>0</v>
      </c>
      <c r="E47" s="729"/>
      <c r="G47" s="794" t="s">
        <v>161</v>
      </c>
      <c r="H47" s="774"/>
      <c r="I47" s="774"/>
      <c r="J47" s="795"/>
      <c r="K47" s="263" t="s">
        <v>40</v>
      </c>
      <c r="L47" s="652" t="s">
        <v>40</v>
      </c>
      <c r="M47" s="653"/>
      <c r="N47" s="315" t="s">
        <v>40</v>
      </c>
      <c r="O47" s="652" t="s">
        <v>40</v>
      </c>
      <c r="P47" s="680"/>
      <c r="Q47" s="316" t="s">
        <v>40</v>
      </c>
      <c r="R47" s="680" t="s">
        <v>40</v>
      </c>
      <c r="S47" s="653"/>
      <c r="T47" s="315" t="s">
        <v>40</v>
      </c>
      <c r="U47" s="916" t="s">
        <v>40</v>
      </c>
      <c r="V47" s="719"/>
      <c r="W47" s="263">
        <v>10</v>
      </c>
      <c r="X47" s="683"/>
      <c r="Y47" s="684"/>
      <c r="Z47" s="263" t="s">
        <v>40</v>
      </c>
      <c r="AA47" s="652" t="s">
        <v>40</v>
      </c>
      <c r="AB47" s="653"/>
    </row>
    <row r="48" spans="1:28" ht="13.15" customHeight="1" thickBot="1" x14ac:dyDescent="0.3">
      <c r="A48" s="912"/>
      <c r="B48" s="913"/>
      <c r="C48" s="915"/>
      <c r="D48" s="735"/>
      <c r="E48" s="737"/>
      <c r="G48" s="794" t="s">
        <v>162</v>
      </c>
      <c r="H48" s="774"/>
      <c r="I48" s="774"/>
      <c r="J48" s="795"/>
      <c r="K48" s="263" t="s">
        <v>40</v>
      </c>
      <c r="L48" s="652" t="s">
        <v>40</v>
      </c>
      <c r="M48" s="653"/>
      <c r="N48" s="315" t="s">
        <v>40</v>
      </c>
      <c r="O48" s="652" t="s">
        <v>40</v>
      </c>
      <c r="P48" s="680"/>
      <c r="Q48" s="316" t="s">
        <v>40</v>
      </c>
      <c r="R48" s="680" t="s">
        <v>40</v>
      </c>
      <c r="S48" s="653"/>
      <c r="T48" s="315" t="s">
        <v>40</v>
      </c>
      <c r="U48" s="652" t="s">
        <v>44</v>
      </c>
      <c r="V48" s="653" t="s">
        <v>40</v>
      </c>
      <c r="W48" s="263">
        <v>10</v>
      </c>
      <c r="X48" s="678"/>
      <c r="Y48" s="679"/>
      <c r="Z48" s="263" t="s">
        <v>40</v>
      </c>
      <c r="AA48" s="652" t="s">
        <v>40</v>
      </c>
      <c r="AB48" s="653"/>
    </row>
    <row r="49" spans="1:28" ht="13.15" customHeight="1" x14ac:dyDescent="0.25">
      <c r="A49" s="897" t="s">
        <v>86</v>
      </c>
      <c r="B49" s="372"/>
      <c r="C49" s="372"/>
      <c r="D49" s="372"/>
      <c r="E49" s="733"/>
      <c r="G49" s="794" t="s">
        <v>163</v>
      </c>
      <c r="H49" s="774"/>
      <c r="I49" s="774"/>
      <c r="J49" s="795"/>
      <c r="K49" s="263" t="s">
        <v>40</v>
      </c>
      <c r="L49" s="652" t="s">
        <v>40</v>
      </c>
      <c r="M49" s="653"/>
      <c r="N49" s="315" t="s">
        <v>40</v>
      </c>
      <c r="O49" s="652" t="s">
        <v>40</v>
      </c>
      <c r="P49" s="680"/>
      <c r="Q49" s="316" t="s">
        <v>40</v>
      </c>
      <c r="R49" s="680" t="s">
        <v>40</v>
      </c>
      <c r="S49" s="653"/>
      <c r="T49" s="315" t="s">
        <v>40</v>
      </c>
      <c r="U49" s="652" t="s">
        <v>44</v>
      </c>
      <c r="V49" s="653" t="s">
        <v>40</v>
      </c>
      <c r="W49" s="263">
        <v>30</v>
      </c>
      <c r="X49" s="702"/>
      <c r="Y49" s="684"/>
      <c r="Z49" s="263" t="s">
        <v>40</v>
      </c>
      <c r="AA49" s="652" t="s">
        <v>40</v>
      </c>
      <c r="AB49" s="653"/>
    </row>
    <row r="50" spans="1:28" ht="13.15" customHeight="1" thickBot="1" x14ac:dyDescent="0.3">
      <c r="A50" s="891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372"/>
      <c r="C50" s="372"/>
      <c r="D50" s="372"/>
      <c r="E50" s="733"/>
      <c r="G50" s="892" t="s">
        <v>164</v>
      </c>
      <c r="H50" s="776"/>
      <c r="I50" s="776"/>
      <c r="J50" s="893"/>
      <c r="K50" s="327" t="s">
        <v>40</v>
      </c>
      <c r="L50" s="703" t="s">
        <v>40</v>
      </c>
      <c r="M50" s="704"/>
      <c r="N50" s="328" t="s">
        <v>40</v>
      </c>
      <c r="O50" s="709" t="s">
        <v>40</v>
      </c>
      <c r="P50" s="706"/>
      <c r="Q50" s="329" t="s">
        <v>40</v>
      </c>
      <c r="R50" s="706" t="s">
        <v>40</v>
      </c>
      <c r="S50" s="707"/>
      <c r="T50" s="328" t="s">
        <v>40</v>
      </c>
      <c r="U50" s="716" t="s">
        <v>44</v>
      </c>
      <c r="V50" s="717" t="s">
        <v>40</v>
      </c>
      <c r="W50" s="327">
        <v>30</v>
      </c>
      <c r="X50" s="917"/>
      <c r="Y50" s="918"/>
      <c r="Z50" s="327" t="s">
        <v>40</v>
      </c>
      <c r="AA50" s="654" t="s">
        <v>40</v>
      </c>
      <c r="AB50" s="655"/>
    </row>
    <row r="51" spans="1:28" ht="12.6" customHeight="1" thickBot="1" x14ac:dyDescent="0.3">
      <c r="A51" s="735"/>
      <c r="B51" s="736"/>
      <c r="C51" s="736"/>
      <c r="D51" s="736"/>
      <c r="E51" s="737"/>
      <c r="G51" s="844" t="s">
        <v>23</v>
      </c>
      <c r="H51" s="845"/>
      <c r="I51" s="845"/>
      <c r="J51" s="846"/>
      <c r="K51" s="330">
        <v>50</v>
      </c>
      <c r="L51" s="701">
        <f>SUM(L42:M45)</f>
        <v>0</v>
      </c>
      <c r="M51" s="675"/>
      <c r="N51" s="331">
        <v>100</v>
      </c>
      <c r="O51" s="700">
        <f>SUM(P39:P50)</f>
        <v>0</v>
      </c>
      <c r="P51" s="700"/>
      <c r="Q51" s="331">
        <v>100</v>
      </c>
      <c r="R51" s="700">
        <f>SUM(R42:S46)</f>
        <v>0</v>
      </c>
      <c r="S51" s="700"/>
      <c r="T51" s="331">
        <v>100</v>
      </c>
      <c r="U51" s="700">
        <f>SUM(U43:V46)</f>
        <v>0</v>
      </c>
      <c r="V51" s="700"/>
      <c r="W51" s="331">
        <v>100</v>
      </c>
      <c r="X51" s="700">
        <f>SUM(X46:Y50)</f>
        <v>0</v>
      </c>
      <c r="Y51" s="700"/>
      <c r="Z51" s="332" t="s">
        <v>151</v>
      </c>
      <c r="AA51" s="656"/>
      <c r="AB51" s="657"/>
    </row>
    <row r="52" spans="1:28" ht="3" customHeight="1" thickBot="1" x14ac:dyDescent="0.3">
      <c r="AB52" s="333"/>
    </row>
    <row r="53" spans="1:28" ht="13.9" customHeight="1" x14ac:dyDescent="0.25">
      <c r="A53" s="898" t="s">
        <v>0</v>
      </c>
      <c r="B53" s="899"/>
      <c r="C53" s="899"/>
      <c r="D53" s="899"/>
      <c r="E53" s="899"/>
      <c r="F53" s="899"/>
      <c r="G53" s="899"/>
      <c r="H53" s="899"/>
      <c r="I53" s="900"/>
      <c r="K53" s="904" t="s">
        <v>0</v>
      </c>
      <c r="L53" s="905"/>
      <c r="M53" s="905"/>
      <c r="N53" s="906"/>
      <c r="O53" s="334"/>
      <c r="Q53" s="898" t="s">
        <v>0</v>
      </c>
      <c r="R53" s="899"/>
      <c r="S53" s="899"/>
      <c r="T53" s="899"/>
      <c r="U53" s="899"/>
      <c r="V53" s="899"/>
      <c r="W53" s="899"/>
      <c r="X53" s="899"/>
      <c r="Y53" s="899"/>
      <c r="Z53" s="899"/>
      <c r="AA53" s="899"/>
      <c r="AB53" s="900"/>
    </row>
    <row r="54" spans="1:28" ht="2.4500000000000002" customHeight="1" x14ac:dyDescent="0.25">
      <c r="A54" s="901"/>
      <c r="B54" s="902"/>
      <c r="C54" s="902"/>
      <c r="D54" s="902"/>
      <c r="E54" s="902"/>
      <c r="F54" s="902"/>
      <c r="G54" s="902"/>
      <c r="H54" s="902"/>
      <c r="I54" s="903"/>
      <c r="K54" s="907"/>
      <c r="L54" s="908"/>
      <c r="M54" s="908"/>
      <c r="N54" s="909"/>
      <c r="O54" s="334"/>
      <c r="Q54" s="901"/>
      <c r="R54" s="902"/>
      <c r="S54" s="902"/>
      <c r="T54" s="902"/>
      <c r="U54" s="902"/>
      <c r="V54" s="902"/>
      <c r="W54" s="902"/>
      <c r="X54" s="902"/>
      <c r="Y54" s="902"/>
      <c r="Z54" s="902"/>
      <c r="AA54" s="902"/>
      <c r="AB54" s="903"/>
    </row>
    <row r="55" spans="1:28" ht="1.1499999999999999" customHeight="1" x14ac:dyDescent="0.25">
      <c r="A55" s="901"/>
      <c r="B55" s="902"/>
      <c r="C55" s="902"/>
      <c r="D55" s="902"/>
      <c r="E55" s="902"/>
      <c r="F55" s="902"/>
      <c r="G55" s="902"/>
      <c r="H55" s="902"/>
      <c r="I55" s="903"/>
      <c r="K55" s="907"/>
      <c r="L55" s="908"/>
      <c r="M55" s="908"/>
      <c r="N55" s="909"/>
      <c r="O55" s="334"/>
      <c r="Q55" s="901"/>
      <c r="R55" s="902"/>
      <c r="S55" s="902"/>
      <c r="T55" s="902"/>
      <c r="U55" s="902"/>
      <c r="V55" s="902"/>
      <c r="W55" s="902"/>
      <c r="X55" s="902"/>
      <c r="Y55" s="902"/>
      <c r="Z55" s="902"/>
      <c r="AA55" s="902"/>
      <c r="AB55" s="903"/>
    </row>
    <row r="56" spans="1:28" ht="11.45" customHeight="1" x14ac:dyDescent="0.25">
      <c r="A56" s="901"/>
      <c r="B56" s="902"/>
      <c r="C56" s="902"/>
      <c r="D56" s="902"/>
      <c r="E56" s="902"/>
      <c r="F56" s="902"/>
      <c r="G56" s="902"/>
      <c r="H56" s="902"/>
      <c r="I56" s="903"/>
      <c r="K56" s="907"/>
      <c r="L56" s="908"/>
      <c r="M56" s="908"/>
      <c r="N56" s="909"/>
      <c r="O56" s="334"/>
      <c r="Q56" s="901"/>
      <c r="R56" s="902"/>
      <c r="S56" s="902"/>
      <c r="T56" s="902"/>
      <c r="U56" s="902"/>
      <c r="V56" s="902"/>
      <c r="W56" s="902"/>
      <c r="X56" s="902"/>
      <c r="Y56" s="902"/>
      <c r="Z56" s="902"/>
      <c r="AA56" s="902"/>
      <c r="AB56" s="903"/>
    </row>
    <row r="57" spans="1:28" ht="11.45" customHeight="1" thickBot="1" x14ac:dyDescent="0.3">
      <c r="A57" s="894" t="s">
        <v>87</v>
      </c>
      <c r="B57" s="736"/>
      <c r="C57" s="736"/>
      <c r="D57" s="736"/>
      <c r="E57" s="736"/>
      <c r="F57" s="736"/>
      <c r="G57" s="736"/>
      <c r="H57" s="736"/>
      <c r="I57" s="737"/>
      <c r="K57" s="894" t="s">
        <v>165</v>
      </c>
      <c r="L57" s="895"/>
      <c r="M57" s="736"/>
      <c r="N57" s="737"/>
      <c r="O57" s="335"/>
      <c r="Q57" s="894" t="s">
        <v>166</v>
      </c>
      <c r="R57" s="895"/>
      <c r="S57" s="736"/>
      <c r="T57" s="736"/>
      <c r="U57" s="736"/>
      <c r="V57" s="736"/>
      <c r="W57" s="736"/>
      <c r="X57" s="736"/>
      <c r="Y57" s="736"/>
      <c r="Z57" s="736"/>
      <c r="AA57" s="336"/>
      <c r="AB57" s="337"/>
    </row>
  </sheetData>
  <sheetProtection algorithmName="SHA-512" hashValue="dD5krpNH5wK9uX4wIj4f1j3J/Ea9i249m1LXFER0kUQSUkMNqITDqPgQjlBqavgQc9xoGDKjaCE+FV6sk3omvQ==" saltValue="fbLmCzxbhYUNdKFfvp0IMQ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disablePrompts="1" count="1">
    <dataValidation type="list" allowBlank="1" showInputMessage="1" showErrorMessage="1" sqref="AA51:AB51 AA39:AB41" xr:uid="{00000000-0002-0000-1F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List37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IF(Soupiska!W18="N",Soupiska!B18,"NE")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Soupiska!C18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Soupiska!E18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Soupiska!I18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Soupiska!K18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 t="s">
        <v>0</v>
      </c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Soupiska!L18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Soupiska!N18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Soupiska!P18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Soupiska!C19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Soupiska!E19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Soupiska!I19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 t="s">
        <v>0</v>
      </c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DATE(IF(MID(Soupiska!C20,1,2)*1 &gt; YEAR(TODAY())-2000, 1900, 2000) + MID(Soupiska!C20,1,2), MOD(MID(Soupiska!C20,3,2),50), MID(Soupiska!C20,5,2))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/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Soupiska!I20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byexlw/B8COAeF1j+Ymsq3Ag4cIn41/8fA5xnxHSd8lNoh9G/0gSfofyU7oyzN5VI2FIqipqNTP3KAf2X+8v0Q==" saltValue="3rwfbP0GLKbuWLrp5rrwRg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20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List38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IF(Soupiska!W21="N",Soupiska!B21,"NE")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Soupiska!C21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Soupiska!E21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Soupiska!I21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Soupiska!K21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/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Soupiska!L21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Soupiska!N21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Soupiska!P21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Soupiska!C22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Soupiska!E22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Soupiska!I22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/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DATE(IF(MID(Soupiska!C23,1,2)*1 &gt; YEAR(TODAY())-2000, 1900, 2000) + MID(Soupiska!C23,1,2), MOD(MID(Soupiska!C23,3,2),50), MID(Soupiska!C23,5,2))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 t="s">
        <v>0</v>
      </c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Soupiska!I23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v1T8MG+uog3oMCBzx9vA/ACMLLXY/zFB2SYZF4Nk82vgVmlKUgqYHyRd+oUHcSmFPWgH2LkWX9Nqm3cFxYSP/g==" saltValue="qHa6AXPbFKluvo8WPDLn4Q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21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List39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style="150" customWidth="1"/>
    <col min="2" max="2" width="4.42578125" style="150" customWidth="1"/>
    <col min="3" max="3" width="4.5703125" style="150" customWidth="1"/>
    <col min="4" max="4" width="0.42578125" style="150" customWidth="1"/>
    <col min="5" max="5" width="5.42578125" style="150" customWidth="1"/>
    <col min="6" max="6" width="0.42578125" style="150" customWidth="1"/>
    <col min="7" max="7" width="4.42578125" style="150" customWidth="1"/>
    <col min="8" max="8" width="1.42578125" style="150" customWidth="1"/>
    <col min="9" max="9" width="4.85546875" style="150" customWidth="1"/>
    <col min="10" max="10" width="4.42578125" style="150" customWidth="1"/>
    <col min="11" max="11" width="4.85546875" style="150" customWidth="1"/>
    <col min="12" max="13" width="2.42578125" style="150" customWidth="1"/>
    <col min="14" max="14" width="4.85546875" style="150" customWidth="1"/>
    <col min="15" max="15" width="2.5703125" style="150" customWidth="1"/>
    <col min="16" max="16" width="2.85546875" style="150" customWidth="1"/>
    <col min="17" max="17" width="4.85546875" style="150" customWidth="1"/>
    <col min="18" max="19" width="2.42578125" style="150" customWidth="1"/>
    <col min="20" max="20" width="4.42578125" style="150" customWidth="1"/>
    <col min="21" max="22" width="2.42578125" style="150" customWidth="1"/>
    <col min="23" max="23" width="4.42578125" style="150" customWidth="1"/>
    <col min="24" max="25" width="2.42578125" style="150" customWidth="1"/>
    <col min="26" max="26" width="4.42578125" style="150" customWidth="1"/>
    <col min="27" max="27" width="2.5703125" style="150" customWidth="1"/>
    <col min="28" max="28" width="3" style="150" customWidth="1"/>
    <col min="29" max="16384" width="8.85546875" style="150"/>
  </cols>
  <sheetData>
    <row r="1" spans="1:28" ht="19.899999999999999" customHeight="1" x14ac:dyDescent="0.35">
      <c r="H1" s="724" t="s">
        <v>196</v>
      </c>
      <c r="I1" s="724"/>
      <c r="J1" s="724"/>
      <c r="K1" s="724"/>
      <c r="L1" s="724"/>
      <c r="M1" s="724"/>
      <c r="N1" s="724"/>
      <c r="O1" s="724"/>
      <c r="P1" s="724"/>
      <c r="Q1" s="724"/>
      <c r="R1" s="724"/>
      <c r="S1" s="724"/>
      <c r="T1" s="724"/>
      <c r="U1" s="724"/>
      <c r="V1" s="724"/>
      <c r="W1" s="724"/>
      <c r="X1" s="724"/>
      <c r="Y1" s="724"/>
      <c r="Z1" s="724"/>
      <c r="AA1" s="724"/>
      <c r="AB1" s="724"/>
    </row>
    <row r="2" spans="1:28" ht="14.45" customHeight="1" thickBot="1" x14ac:dyDescent="0.3">
      <c r="H2" s="237" t="s">
        <v>0</v>
      </c>
      <c r="I2" s="725" t="s">
        <v>1</v>
      </c>
      <c r="J2" s="726"/>
      <c r="K2" s="726"/>
      <c r="L2" s="726"/>
      <c r="M2" s="726"/>
      <c r="N2" s="726"/>
      <c r="O2" s="726"/>
      <c r="P2" s="726"/>
      <c r="Q2" s="726"/>
      <c r="R2" s="726"/>
      <c r="S2" s="726"/>
      <c r="T2" s="726"/>
      <c r="U2" s="726"/>
      <c r="V2" s="726"/>
      <c r="W2" s="726"/>
      <c r="X2" s="726"/>
      <c r="Y2" s="726"/>
      <c r="Z2" s="726"/>
      <c r="AA2" s="726"/>
      <c r="AB2" s="726"/>
    </row>
    <row r="3" spans="1:28" ht="18.600000000000001" customHeight="1" thickBot="1" x14ac:dyDescent="0.4">
      <c r="A3" s="727" t="s">
        <v>2</v>
      </c>
      <c r="B3" s="728"/>
      <c r="C3" s="729"/>
      <c r="H3" s="238" t="s">
        <v>0</v>
      </c>
      <c r="I3" s="730" t="s">
        <v>167</v>
      </c>
      <c r="J3" s="731"/>
      <c r="K3" s="731"/>
      <c r="L3" s="731"/>
      <c r="M3" s="731"/>
      <c r="N3" s="731"/>
      <c r="O3" s="731"/>
      <c r="P3" s="731"/>
      <c r="Q3" s="731"/>
      <c r="R3" s="731"/>
      <c r="S3" s="731"/>
      <c r="T3" s="731"/>
      <c r="U3" s="731"/>
      <c r="V3" s="731"/>
      <c r="W3" s="731"/>
      <c r="X3" s="731"/>
      <c r="Y3" s="731"/>
      <c r="Z3" s="731"/>
      <c r="AA3" s="731"/>
      <c r="AB3" s="731"/>
    </row>
    <row r="4" spans="1:28" ht="10.9" customHeight="1" thickBot="1" x14ac:dyDescent="0.3">
      <c r="A4" s="732" t="str">
        <f ca="1">IF(Soupiska!W24="N",Soupiska!B24,"NE")</f>
        <v>NE</v>
      </c>
      <c r="B4" s="372"/>
      <c r="C4" s="733"/>
      <c r="E4" s="738" t="s">
        <v>5</v>
      </c>
      <c r="F4" s="739"/>
      <c r="G4" s="739"/>
      <c r="H4" s="239"/>
      <c r="I4" s="742" t="s">
        <v>91</v>
      </c>
      <c r="J4" s="686"/>
      <c r="K4" s="742" t="s">
        <v>92</v>
      </c>
      <c r="L4" s="743"/>
      <c r="M4" s="686"/>
      <c r="N4" s="640" t="s">
        <v>93</v>
      </c>
      <c r="O4" s="641"/>
      <c r="P4" s="642"/>
      <c r="Q4" s="742" t="s">
        <v>94</v>
      </c>
      <c r="R4" s="743"/>
      <c r="S4" s="686"/>
      <c r="T4" s="742" t="s">
        <v>95</v>
      </c>
      <c r="U4" s="743"/>
      <c r="V4" s="686"/>
      <c r="W4" s="742" t="s">
        <v>96</v>
      </c>
      <c r="X4" s="743"/>
      <c r="Y4" s="686"/>
      <c r="Z4" s="742" t="s">
        <v>96</v>
      </c>
      <c r="AA4" s="743"/>
      <c r="AB4" s="686"/>
    </row>
    <row r="5" spans="1:28" ht="11.45" customHeight="1" thickBot="1" x14ac:dyDescent="0.3">
      <c r="A5" s="734"/>
      <c r="B5" s="372"/>
      <c r="C5" s="733"/>
      <c r="D5" s="240"/>
      <c r="E5" s="740"/>
      <c r="F5" s="741"/>
      <c r="G5" s="741"/>
      <c r="H5" s="241"/>
      <c r="I5" s="742" t="s">
        <v>97</v>
      </c>
      <c r="J5" s="686"/>
      <c r="K5" s="742" t="s">
        <v>98</v>
      </c>
      <c r="L5" s="743"/>
      <c r="M5" s="686"/>
      <c r="N5" s="643"/>
      <c r="O5" s="644"/>
      <c r="P5" s="645"/>
      <c r="Q5" s="742" t="s">
        <v>99</v>
      </c>
      <c r="R5" s="743"/>
      <c r="S5" s="686"/>
      <c r="T5" s="742" t="s">
        <v>100</v>
      </c>
      <c r="U5" s="743"/>
      <c r="V5" s="686"/>
      <c r="W5" s="742" t="s">
        <v>101</v>
      </c>
      <c r="X5" s="743"/>
      <c r="Y5" s="686"/>
      <c r="Z5" s="742" t="s">
        <v>102</v>
      </c>
      <c r="AA5" s="743"/>
      <c r="AB5" s="744"/>
    </row>
    <row r="6" spans="1:28" ht="12" customHeight="1" x14ac:dyDescent="0.25">
      <c r="A6" s="734"/>
      <c r="B6" s="372"/>
      <c r="C6" s="733"/>
      <c r="D6" s="240"/>
      <c r="E6" s="773" t="s">
        <v>20</v>
      </c>
      <c r="F6" s="774"/>
      <c r="G6" s="774"/>
      <c r="H6" s="242"/>
      <c r="I6" s="243">
        <v>40</v>
      </c>
      <c r="J6" s="244"/>
      <c r="K6" s="245">
        <v>80</v>
      </c>
      <c r="L6" s="630"/>
      <c r="M6" s="631"/>
      <c r="N6" s="246">
        <v>80</v>
      </c>
      <c r="O6" s="636"/>
      <c r="P6" s="637"/>
      <c r="Q6" s="245" t="s">
        <v>103</v>
      </c>
      <c r="R6" s="745"/>
      <c r="S6" s="637"/>
      <c r="T6" s="245">
        <v>80</v>
      </c>
      <c r="U6" s="710"/>
      <c r="V6" s="711"/>
      <c r="W6" s="247">
        <v>80</v>
      </c>
      <c r="X6" s="636"/>
      <c r="Y6" s="637"/>
      <c r="Z6" s="247">
        <v>80</v>
      </c>
      <c r="AA6" s="636"/>
      <c r="AB6" s="637"/>
    </row>
    <row r="7" spans="1:28" ht="12" customHeight="1" thickBot="1" x14ac:dyDescent="0.3">
      <c r="A7" s="735"/>
      <c r="B7" s="736"/>
      <c r="C7" s="737"/>
      <c r="D7" s="240"/>
      <c r="E7" s="775" t="s">
        <v>21</v>
      </c>
      <c r="F7" s="776"/>
      <c r="G7" s="776"/>
      <c r="H7" s="248"/>
      <c r="I7" s="249">
        <v>10</v>
      </c>
      <c r="J7" s="250"/>
      <c r="K7" s="251">
        <v>20</v>
      </c>
      <c r="L7" s="632" t="s">
        <v>0</v>
      </c>
      <c r="M7" s="633"/>
      <c r="N7" s="252">
        <v>20</v>
      </c>
      <c r="O7" s="638"/>
      <c r="P7" s="639"/>
      <c r="Q7" s="251">
        <v>20</v>
      </c>
      <c r="R7" s="746" t="s">
        <v>0</v>
      </c>
      <c r="S7" s="747"/>
      <c r="T7" s="253">
        <v>20</v>
      </c>
      <c r="U7" s="710"/>
      <c r="V7" s="711"/>
      <c r="W7" s="254">
        <v>20</v>
      </c>
      <c r="X7" s="638"/>
      <c r="Y7" s="639"/>
      <c r="Z7" s="254">
        <v>20</v>
      </c>
      <c r="AA7" s="638"/>
      <c r="AB7" s="639"/>
    </row>
    <row r="8" spans="1:28" ht="13.9" customHeight="1" thickBot="1" x14ac:dyDescent="0.3">
      <c r="A8" s="255"/>
      <c r="B8" s="255"/>
      <c r="C8" s="240"/>
      <c r="D8" s="240"/>
      <c r="E8" s="777" t="s">
        <v>23</v>
      </c>
      <c r="F8" s="778"/>
      <c r="G8" s="778"/>
      <c r="H8" s="256"/>
      <c r="I8" s="257">
        <v>50</v>
      </c>
      <c r="J8" s="258">
        <f>SUM(J6:J7)</f>
        <v>0</v>
      </c>
      <c r="K8" s="259">
        <v>100</v>
      </c>
      <c r="L8" s="634">
        <f>SUM(L6:M7)</f>
        <v>0</v>
      </c>
      <c r="M8" s="635"/>
      <c r="N8" s="259">
        <v>100</v>
      </c>
      <c r="O8" s="634">
        <f>SUM(O6:O7)</f>
        <v>0</v>
      </c>
      <c r="P8" s="635"/>
      <c r="Q8" s="259">
        <v>100</v>
      </c>
      <c r="R8" s="634">
        <f>SUM(R6:S7)</f>
        <v>0</v>
      </c>
      <c r="S8" s="635"/>
      <c r="T8" s="259">
        <v>100</v>
      </c>
      <c r="U8" s="634">
        <f>SUM(U6:V7)</f>
        <v>0</v>
      </c>
      <c r="V8" s="635"/>
      <c r="W8" s="259">
        <v>100</v>
      </c>
      <c r="X8" s="634">
        <f>SUM(X6:Y7)</f>
        <v>0</v>
      </c>
      <c r="Y8" s="635"/>
      <c r="Z8" s="259">
        <v>100</v>
      </c>
      <c r="AA8" s="634">
        <f>SUM(AA6:AB7)</f>
        <v>0</v>
      </c>
      <c r="AB8" s="635"/>
    </row>
    <row r="9" spans="1:28" ht="0.6" customHeight="1" thickBot="1" x14ac:dyDescent="0.3">
      <c r="A9" s="255"/>
      <c r="B9" s="255"/>
      <c r="C9" s="240"/>
      <c r="D9" s="240"/>
      <c r="E9" s="240"/>
      <c r="F9" s="240"/>
      <c r="G9" s="240"/>
      <c r="P9" s="260"/>
    </row>
    <row r="10" spans="1:28" ht="13.9" customHeight="1" thickBot="1" x14ac:dyDescent="0.3">
      <c r="A10" s="779" t="s">
        <v>4</v>
      </c>
      <c r="B10" s="736"/>
      <c r="C10" s="736"/>
      <c r="D10" s="736"/>
      <c r="E10" s="736"/>
      <c r="F10" s="736"/>
      <c r="G10" s="736"/>
      <c r="I10" s="748" t="s">
        <v>27</v>
      </c>
      <c r="J10" s="749"/>
      <c r="K10" s="749"/>
      <c r="L10" s="749"/>
      <c r="M10" s="750"/>
      <c r="N10" s="769" t="s">
        <v>91</v>
      </c>
      <c r="O10" s="769"/>
      <c r="P10" s="770"/>
      <c r="Q10" s="782" t="s">
        <v>104</v>
      </c>
      <c r="R10" s="780"/>
      <c r="S10" s="781"/>
      <c r="T10" s="782" t="s">
        <v>94</v>
      </c>
      <c r="U10" s="780"/>
      <c r="V10" s="781"/>
      <c r="W10" s="782" t="s">
        <v>105</v>
      </c>
      <c r="X10" s="780"/>
      <c r="Y10" s="783"/>
      <c r="Z10" s="748" t="s">
        <v>106</v>
      </c>
      <c r="AA10" s="749"/>
      <c r="AB10" s="750"/>
    </row>
    <row r="11" spans="1:28" ht="13.9" customHeight="1" thickBot="1" x14ac:dyDescent="0.3">
      <c r="A11" s="757" t="s">
        <v>10</v>
      </c>
      <c r="B11" s="728"/>
      <c r="C11" s="760">
        <f>Soupiska!C24</f>
        <v>0</v>
      </c>
      <c r="D11" s="728"/>
      <c r="E11" s="728"/>
      <c r="F11" s="728"/>
      <c r="G11" s="729"/>
      <c r="I11" s="751"/>
      <c r="J11" s="752"/>
      <c r="K11" s="752"/>
      <c r="L11" s="752"/>
      <c r="M11" s="753"/>
      <c r="N11" s="763" t="s">
        <v>97</v>
      </c>
      <c r="O11" s="764"/>
      <c r="P11" s="765"/>
      <c r="Q11" s="769" t="s">
        <v>107</v>
      </c>
      <c r="R11" s="769"/>
      <c r="S11" s="770"/>
      <c r="T11" s="771" t="s">
        <v>99</v>
      </c>
      <c r="U11" s="769"/>
      <c r="V11" s="770"/>
      <c r="W11" s="771" t="s">
        <v>108</v>
      </c>
      <c r="X11" s="769"/>
      <c r="Y11" s="772"/>
      <c r="Z11" s="751"/>
      <c r="AA11" s="752"/>
      <c r="AB11" s="753"/>
    </row>
    <row r="12" spans="1:28" ht="13.9" customHeight="1" thickBot="1" x14ac:dyDescent="0.3">
      <c r="A12" s="758"/>
      <c r="B12" s="759"/>
      <c r="C12" s="761"/>
      <c r="D12" s="759"/>
      <c r="E12" s="759"/>
      <c r="F12" s="759"/>
      <c r="G12" s="762"/>
      <c r="H12" s="261"/>
      <c r="I12" s="754"/>
      <c r="J12" s="755"/>
      <c r="K12" s="755"/>
      <c r="L12" s="755"/>
      <c r="M12" s="756"/>
      <c r="N12" s="766"/>
      <c r="O12" s="767"/>
      <c r="P12" s="768"/>
      <c r="Q12" s="780" t="s">
        <v>109</v>
      </c>
      <c r="R12" s="780"/>
      <c r="S12" s="781"/>
      <c r="T12" s="782" t="s">
        <v>110</v>
      </c>
      <c r="U12" s="780"/>
      <c r="V12" s="781"/>
      <c r="W12" s="782" t="s">
        <v>111</v>
      </c>
      <c r="X12" s="780"/>
      <c r="Y12" s="783"/>
      <c r="Z12" s="754"/>
      <c r="AA12" s="755"/>
      <c r="AB12" s="756"/>
    </row>
    <row r="13" spans="1:28" ht="13.15" customHeight="1" x14ac:dyDescent="0.25">
      <c r="A13" s="784" t="s">
        <v>112</v>
      </c>
      <c r="B13" s="785"/>
      <c r="C13" s="786">
        <f>Soupiska!E24</f>
        <v>0</v>
      </c>
      <c r="D13" s="787"/>
      <c r="E13" s="787"/>
      <c r="F13" s="787"/>
      <c r="G13" s="788"/>
      <c r="I13" s="789" t="s">
        <v>113</v>
      </c>
      <c r="J13" s="790"/>
      <c r="K13" s="790"/>
      <c r="L13" s="790"/>
      <c r="M13" s="791"/>
      <c r="N13" s="262">
        <v>10</v>
      </c>
      <c r="O13" s="800"/>
      <c r="P13" s="801"/>
      <c r="Q13" s="245">
        <v>10</v>
      </c>
      <c r="R13" s="650" t="s">
        <v>0</v>
      </c>
      <c r="S13" s="651"/>
      <c r="T13" s="245">
        <v>10</v>
      </c>
      <c r="U13" s="1214" t="s">
        <v>0</v>
      </c>
      <c r="V13" s="1215"/>
      <c r="W13" s="245">
        <v>10</v>
      </c>
      <c r="X13" s="650" t="s">
        <v>0</v>
      </c>
      <c r="Y13" s="651"/>
      <c r="Z13" s="262">
        <v>10</v>
      </c>
      <c r="AA13" s="658"/>
      <c r="AB13" s="659"/>
    </row>
    <row r="14" spans="1:28" ht="13.15" customHeight="1" x14ac:dyDescent="0.25">
      <c r="A14" s="792" t="s">
        <v>114</v>
      </c>
      <c r="B14" s="793"/>
      <c r="C14" s="761"/>
      <c r="D14" s="759"/>
      <c r="E14" s="759"/>
      <c r="F14" s="759"/>
      <c r="G14" s="762"/>
      <c r="I14" s="794" t="s">
        <v>115</v>
      </c>
      <c r="J14" s="774"/>
      <c r="K14" s="774"/>
      <c r="L14" s="774"/>
      <c r="M14" s="795"/>
      <c r="N14" s="263">
        <v>10</v>
      </c>
      <c r="O14" s="646" t="s">
        <v>116</v>
      </c>
      <c r="P14" s="647"/>
      <c r="Q14" s="263">
        <v>10</v>
      </c>
      <c r="R14" s="646"/>
      <c r="S14" s="647"/>
      <c r="T14" s="263" t="s">
        <v>40</v>
      </c>
      <c r="U14" s="680" t="s">
        <v>40</v>
      </c>
      <c r="V14" s="653"/>
      <c r="W14" s="263" t="s">
        <v>40</v>
      </c>
      <c r="X14" s="626" t="s">
        <v>40</v>
      </c>
      <c r="Y14" s="627"/>
      <c r="Z14" s="263">
        <v>10</v>
      </c>
      <c r="AA14" s="660"/>
      <c r="AB14" s="661"/>
    </row>
    <row r="15" spans="1:28" ht="13.15" customHeight="1" x14ac:dyDescent="0.25">
      <c r="A15" s="264" t="s">
        <v>22</v>
      </c>
      <c r="B15" s="265"/>
      <c r="C15" s="807">
        <f>Soupiska!I24</f>
        <v>0</v>
      </c>
      <c r="D15" s="797"/>
      <c r="E15" s="797"/>
      <c r="F15" s="797"/>
      <c r="G15" s="798"/>
      <c r="I15" s="794" t="s">
        <v>117</v>
      </c>
      <c r="J15" s="774"/>
      <c r="K15" s="774"/>
      <c r="L15" s="774"/>
      <c r="M15" s="795"/>
      <c r="N15" s="263" t="s">
        <v>40</v>
      </c>
      <c r="O15" s="626" t="s">
        <v>40</v>
      </c>
      <c r="P15" s="627"/>
      <c r="Q15" s="263" t="s">
        <v>40</v>
      </c>
      <c r="R15" s="626" t="s">
        <v>40</v>
      </c>
      <c r="S15" s="627"/>
      <c r="T15" s="266">
        <v>10</v>
      </c>
      <c r="U15" s="710" t="s">
        <v>0</v>
      </c>
      <c r="V15" s="711"/>
      <c r="W15" s="263">
        <v>10</v>
      </c>
      <c r="X15" s="662"/>
      <c r="Y15" s="663"/>
      <c r="Z15" s="263" t="s">
        <v>40</v>
      </c>
      <c r="AA15" s="626" t="s">
        <v>40</v>
      </c>
      <c r="AB15" s="627"/>
    </row>
    <row r="16" spans="1:28" ht="13.15" customHeight="1" x14ac:dyDescent="0.25">
      <c r="A16" s="264" t="s">
        <v>24</v>
      </c>
      <c r="B16" s="265"/>
      <c r="C16" s="807">
        <f>Soupiska!K24</f>
        <v>0</v>
      </c>
      <c r="D16" s="797"/>
      <c r="E16" s="797"/>
      <c r="F16" s="797"/>
      <c r="G16" s="798"/>
      <c r="I16" s="794" t="s">
        <v>118</v>
      </c>
      <c r="J16" s="774"/>
      <c r="K16" s="774"/>
      <c r="L16" s="774"/>
      <c r="M16" s="795"/>
      <c r="N16" s="263">
        <v>10</v>
      </c>
      <c r="O16" s="646" t="s">
        <v>116</v>
      </c>
      <c r="P16" s="647"/>
      <c r="Q16" s="263">
        <v>10</v>
      </c>
      <c r="R16" s="646" t="s">
        <v>0</v>
      </c>
      <c r="S16" s="647"/>
      <c r="T16" s="266">
        <v>10</v>
      </c>
      <c r="U16" s="710"/>
      <c r="V16" s="711" t="s">
        <v>0</v>
      </c>
      <c r="W16" s="263" t="s">
        <v>119</v>
      </c>
      <c r="X16" s="646" t="s">
        <v>0</v>
      </c>
      <c r="Y16" s="647"/>
      <c r="Z16" s="263">
        <v>10</v>
      </c>
      <c r="AA16" s="660"/>
      <c r="AB16" s="661"/>
    </row>
    <row r="17" spans="1:28" ht="13.15" customHeight="1" x14ac:dyDescent="0.25">
      <c r="A17" s="264" t="s">
        <v>120</v>
      </c>
      <c r="B17" s="265"/>
      <c r="C17" s="808">
        <f>Soupiska!L24</f>
        <v>0</v>
      </c>
      <c r="D17" s="809"/>
      <c r="E17" s="809"/>
      <c r="F17" s="809"/>
      <c r="G17" s="810"/>
      <c r="I17" s="794" t="s">
        <v>121</v>
      </c>
      <c r="J17" s="774"/>
      <c r="K17" s="774"/>
      <c r="L17" s="774"/>
      <c r="M17" s="795"/>
      <c r="N17" s="263" t="s">
        <v>40</v>
      </c>
      <c r="O17" s="626" t="s">
        <v>40</v>
      </c>
      <c r="P17" s="627"/>
      <c r="Q17" s="263">
        <v>10</v>
      </c>
      <c r="R17" s="646"/>
      <c r="S17" s="647"/>
      <c r="T17" s="266">
        <v>10</v>
      </c>
      <c r="U17" s="710"/>
      <c r="V17" s="711" t="s">
        <v>0</v>
      </c>
      <c r="W17" s="263">
        <v>10</v>
      </c>
      <c r="X17" s="662"/>
      <c r="Y17" s="663"/>
      <c r="Z17" s="263">
        <v>10</v>
      </c>
      <c r="AA17" s="662"/>
      <c r="AB17" s="663"/>
    </row>
    <row r="18" spans="1:28" ht="13.15" customHeight="1" x14ac:dyDescent="0.25">
      <c r="A18" s="264" t="s">
        <v>26</v>
      </c>
      <c r="B18" s="265"/>
      <c r="C18" s="807">
        <f>Soupiska!N24</f>
        <v>0</v>
      </c>
      <c r="D18" s="797"/>
      <c r="E18" s="797"/>
      <c r="F18" s="797"/>
      <c r="G18" s="798"/>
      <c r="I18" s="794" t="s">
        <v>122</v>
      </c>
      <c r="J18" s="774"/>
      <c r="K18" s="774"/>
      <c r="L18" s="774"/>
      <c r="M18" s="795"/>
      <c r="N18" s="263" t="s">
        <v>40</v>
      </c>
      <c r="O18" s="626" t="s">
        <v>40</v>
      </c>
      <c r="P18" s="627"/>
      <c r="Q18" s="263">
        <v>10</v>
      </c>
      <c r="R18" s="646" t="s">
        <v>0</v>
      </c>
      <c r="S18" s="647"/>
      <c r="T18" s="266">
        <v>10</v>
      </c>
      <c r="U18" s="710"/>
      <c r="V18" s="711" t="s">
        <v>0</v>
      </c>
      <c r="W18" s="263">
        <v>10</v>
      </c>
      <c r="X18" s="646" t="s">
        <v>0</v>
      </c>
      <c r="Y18" s="647"/>
      <c r="Z18" s="263" t="s">
        <v>40</v>
      </c>
      <c r="AA18" s="626" t="s">
        <v>40</v>
      </c>
      <c r="AB18" s="627"/>
    </row>
    <row r="19" spans="1:28" ht="13.15" customHeight="1" thickBot="1" x14ac:dyDescent="0.3">
      <c r="A19" s="267" t="s">
        <v>34</v>
      </c>
      <c r="B19" s="268"/>
      <c r="C19" s="1216">
        <f>Soupiska!P24</f>
        <v>0</v>
      </c>
      <c r="D19" s="803"/>
      <c r="E19" s="803"/>
      <c r="F19" s="803"/>
      <c r="G19" s="804"/>
      <c r="I19" s="794" t="s">
        <v>49</v>
      </c>
      <c r="J19" s="774"/>
      <c r="K19" s="774"/>
      <c r="L19" s="774"/>
      <c r="M19" s="795"/>
      <c r="N19" s="263">
        <v>10</v>
      </c>
      <c r="O19" s="646" t="s">
        <v>0</v>
      </c>
      <c r="P19" s="647"/>
      <c r="Q19" s="263">
        <v>10</v>
      </c>
      <c r="R19" s="646" t="s">
        <v>0</v>
      </c>
      <c r="S19" s="647"/>
      <c r="T19" s="269" t="s">
        <v>44</v>
      </c>
      <c r="U19" s="710"/>
      <c r="V19" s="711" t="s">
        <v>40</v>
      </c>
      <c r="W19" s="263" t="s">
        <v>40</v>
      </c>
      <c r="X19" s="626" t="s">
        <v>40</v>
      </c>
      <c r="Y19" s="627"/>
      <c r="Z19" s="263">
        <v>10</v>
      </c>
      <c r="AA19" s="662"/>
      <c r="AB19" s="663"/>
    </row>
    <row r="20" spans="1:28" ht="13.15" customHeight="1" thickBot="1" x14ac:dyDescent="0.3">
      <c r="A20" s="805" t="s">
        <v>37</v>
      </c>
      <c r="B20" s="806"/>
      <c r="C20" s="806"/>
      <c r="D20" s="806"/>
      <c r="E20" s="806"/>
      <c r="F20" s="806"/>
      <c r="G20" s="806"/>
      <c r="I20" s="794" t="s">
        <v>123</v>
      </c>
      <c r="J20" s="774"/>
      <c r="K20" s="774"/>
      <c r="L20" s="774"/>
      <c r="M20" s="795"/>
      <c r="N20" s="263" t="s">
        <v>40</v>
      </c>
      <c r="O20" s="626" t="s">
        <v>40</v>
      </c>
      <c r="P20" s="627"/>
      <c r="Q20" s="263">
        <v>10</v>
      </c>
      <c r="R20" s="646" t="s">
        <v>0</v>
      </c>
      <c r="S20" s="647"/>
      <c r="T20" s="266">
        <v>10</v>
      </c>
      <c r="U20" s="710"/>
      <c r="V20" s="711" t="s">
        <v>0</v>
      </c>
      <c r="W20" s="263" t="s">
        <v>40</v>
      </c>
      <c r="X20" s="626" t="s">
        <v>40</v>
      </c>
      <c r="Y20" s="627"/>
      <c r="Z20" s="263" t="s">
        <v>40</v>
      </c>
      <c r="AA20" s="626" t="s">
        <v>40</v>
      </c>
      <c r="AB20" s="627"/>
    </row>
    <row r="21" spans="1:28" ht="13.15" customHeight="1" x14ac:dyDescent="0.25">
      <c r="A21" s="826" t="s">
        <v>10</v>
      </c>
      <c r="B21" s="827"/>
      <c r="C21" s="828">
        <f>Soupiska!C25</f>
        <v>0</v>
      </c>
      <c r="D21" s="827"/>
      <c r="E21" s="827"/>
      <c r="F21" s="827"/>
      <c r="G21" s="829"/>
      <c r="I21" s="794" t="s">
        <v>124</v>
      </c>
      <c r="J21" s="774"/>
      <c r="K21" s="774"/>
      <c r="L21" s="774"/>
      <c r="M21" s="795"/>
      <c r="N21" s="263" t="s">
        <v>40</v>
      </c>
      <c r="O21" s="626" t="s">
        <v>40</v>
      </c>
      <c r="P21" s="627"/>
      <c r="Q21" s="263">
        <v>10</v>
      </c>
      <c r="R21" s="646" t="s">
        <v>0</v>
      </c>
      <c r="S21" s="647"/>
      <c r="T21" s="269" t="s">
        <v>40</v>
      </c>
      <c r="U21" s="718" t="s">
        <v>44</v>
      </c>
      <c r="V21" s="719"/>
      <c r="W21" s="263">
        <v>10</v>
      </c>
      <c r="X21" s="646" t="s">
        <v>0</v>
      </c>
      <c r="Y21" s="647"/>
      <c r="Z21" s="263" t="s">
        <v>40</v>
      </c>
      <c r="AA21" s="626" t="s">
        <v>40</v>
      </c>
      <c r="AB21" s="627"/>
    </row>
    <row r="22" spans="1:28" ht="13.15" customHeight="1" x14ac:dyDescent="0.25">
      <c r="A22" s="819" t="s">
        <v>38</v>
      </c>
      <c r="B22" s="820"/>
      <c r="C22" s="830">
        <f>Soupiska!E25</f>
        <v>0</v>
      </c>
      <c r="D22" s="820"/>
      <c r="E22" s="820"/>
      <c r="F22" s="820"/>
      <c r="G22" s="822"/>
      <c r="I22" s="794" t="s">
        <v>125</v>
      </c>
      <c r="J22" s="774"/>
      <c r="K22" s="774"/>
      <c r="L22" s="774"/>
      <c r="M22" s="795"/>
      <c r="N22" s="263" t="s">
        <v>40</v>
      </c>
      <c r="O22" s="626" t="s">
        <v>40</v>
      </c>
      <c r="P22" s="627"/>
      <c r="Q22" s="263" t="s">
        <v>40</v>
      </c>
      <c r="R22" s="626" t="s">
        <v>40</v>
      </c>
      <c r="S22" s="627"/>
      <c r="T22" s="266">
        <v>10</v>
      </c>
      <c r="U22" s="710"/>
      <c r="V22" s="711" t="s">
        <v>0</v>
      </c>
      <c r="W22" s="263">
        <v>10</v>
      </c>
      <c r="X22" s="646" t="s">
        <v>0</v>
      </c>
      <c r="Y22" s="647"/>
      <c r="Z22" s="263" t="s">
        <v>40</v>
      </c>
      <c r="AA22" s="626" t="s">
        <v>40</v>
      </c>
      <c r="AB22" s="627"/>
    </row>
    <row r="23" spans="1:28" ht="13.15" customHeight="1" x14ac:dyDescent="0.25">
      <c r="A23" s="811" t="s">
        <v>42</v>
      </c>
      <c r="B23" s="812"/>
      <c r="C23" s="815">
        <f>Soupiska!I25</f>
        <v>0</v>
      </c>
      <c r="D23" s="812"/>
      <c r="E23" s="812"/>
      <c r="F23" s="812"/>
      <c r="G23" s="816"/>
      <c r="I23" s="794" t="s">
        <v>126</v>
      </c>
      <c r="J23" s="774"/>
      <c r="K23" s="774"/>
      <c r="L23" s="774"/>
      <c r="M23" s="795"/>
      <c r="N23" s="263" t="s">
        <v>40</v>
      </c>
      <c r="O23" s="626" t="s">
        <v>40</v>
      </c>
      <c r="P23" s="627"/>
      <c r="Q23" s="263">
        <v>10</v>
      </c>
      <c r="R23" s="646" t="s">
        <v>0</v>
      </c>
      <c r="S23" s="647"/>
      <c r="T23" s="266">
        <v>10</v>
      </c>
      <c r="U23" s="710"/>
      <c r="V23" s="711" t="s">
        <v>0</v>
      </c>
      <c r="W23" s="263">
        <v>10</v>
      </c>
      <c r="X23" s="646" t="s">
        <v>0</v>
      </c>
      <c r="Y23" s="647"/>
      <c r="Z23" s="263" t="s">
        <v>40</v>
      </c>
      <c r="AA23" s="626" t="s">
        <v>40</v>
      </c>
      <c r="AB23" s="627"/>
    </row>
    <row r="24" spans="1:28" ht="13.15" customHeight="1" x14ac:dyDescent="0.25">
      <c r="A24" s="813"/>
      <c r="B24" s="814"/>
      <c r="C24" s="817"/>
      <c r="D24" s="814"/>
      <c r="E24" s="814"/>
      <c r="F24" s="814"/>
      <c r="G24" s="818"/>
      <c r="I24" s="794" t="s">
        <v>127</v>
      </c>
      <c r="J24" s="774"/>
      <c r="K24" s="774"/>
      <c r="L24" s="774"/>
      <c r="M24" s="795"/>
      <c r="N24" s="263" t="s">
        <v>40</v>
      </c>
      <c r="O24" s="626" t="s">
        <v>40</v>
      </c>
      <c r="P24" s="627"/>
      <c r="Q24" s="263" t="s">
        <v>40</v>
      </c>
      <c r="R24" s="626" t="s">
        <v>40</v>
      </c>
      <c r="S24" s="627"/>
      <c r="T24" s="266">
        <v>10</v>
      </c>
      <c r="U24" s="710"/>
      <c r="V24" s="711" t="s">
        <v>116</v>
      </c>
      <c r="W24" s="263">
        <v>10</v>
      </c>
      <c r="X24" s="648"/>
      <c r="Y24" s="649"/>
      <c r="Z24" s="263" t="s">
        <v>40</v>
      </c>
      <c r="AA24" s="626" t="s">
        <v>40</v>
      </c>
      <c r="AB24" s="627"/>
    </row>
    <row r="25" spans="1:28" ht="13.15" customHeight="1" thickBot="1" x14ac:dyDescent="0.3">
      <c r="A25" s="819" t="s">
        <v>25</v>
      </c>
      <c r="B25" s="820"/>
      <c r="C25" s="821" t="e">
        <f ca="1">DATE(IF(MID(Soupiska!C26,1,2)*1 &gt; YEAR(TODAY())-2000, 1900, 2000) + MID(Soupiska!C26,1,2), MOD(MID(Soupiska!C26,3,2),50), MID(Soupiska!C26,5,2))</f>
        <v>#VALUE!</v>
      </c>
      <c r="D25" s="820"/>
      <c r="E25" s="820"/>
      <c r="F25" s="820"/>
      <c r="G25" s="822"/>
      <c r="I25" s="823" t="s">
        <v>128</v>
      </c>
      <c r="J25" s="824"/>
      <c r="K25" s="824"/>
      <c r="L25" s="824"/>
      <c r="M25" s="825"/>
      <c r="N25" s="270">
        <v>10</v>
      </c>
      <c r="O25" s="628" t="s">
        <v>0</v>
      </c>
      <c r="P25" s="629"/>
      <c r="Q25" s="270">
        <v>10</v>
      </c>
      <c r="R25" s="628" t="s">
        <v>0</v>
      </c>
      <c r="S25" s="629"/>
      <c r="T25" s="271">
        <v>10</v>
      </c>
      <c r="U25" s="710"/>
      <c r="V25" s="711" t="s">
        <v>0</v>
      </c>
      <c r="W25" s="270">
        <v>10</v>
      </c>
      <c r="X25" s="628" t="s">
        <v>0</v>
      </c>
      <c r="Y25" s="629"/>
      <c r="Z25" s="270">
        <v>10</v>
      </c>
      <c r="AA25" s="664"/>
      <c r="AB25" s="665"/>
    </row>
    <row r="26" spans="1:28" ht="13.15" customHeight="1" thickBot="1" x14ac:dyDescent="0.3">
      <c r="A26" s="840" t="s">
        <v>47</v>
      </c>
      <c r="B26" s="841"/>
      <c r="C26" s="842">
        <f>Soupiska!I26</f>
        <v>0</v>
      </c>
      <c r="D26" s="841"/>
      <c r="E26" s="841"/>
      <c r="F26" s="841"/>
      <c r="G26" s="843"/>
      <c r="I26" s="844" t="s">
        <v>23</v>
      </c>
      <c r="J26" s="845"/>
      <c r="K26" s="845"/>
      <c r="L26" s="845"/>
      <c r="M26" s="846"/>
      <c r="N26" s="272">
        <v>50</v>
      </c>
      <c r="O26" s="666">
        <f>SUM(O13:P25)</f>
        <v>0</v>
      </c>
      <c r="P26" s="666"/>
      <c r="Q26" s="273">
        <v>100</v>
      </c>
      <c r="R26" s="666">
        <f>SUM(R13:S25)</f>
        <v>0</v>
      </c>
      <c r="S26" s="666"/>
      <c r="T26" s="273">
        <v>100</v>
      </c>
      <c r="U26" s="666">
        <f>SUM(U13:V25)</f>
        <v>0</v>
      </c>
      <c r="V26" s="666"/>
      <c r="W26" s="273">
        <v>100</v>
      </c>
      <c r="X26" s="666">
        <f>SUM(X13:Y25)</f>
        <v>0</v>
      </c>
      <c r="Y26" s="666"/>
      <c r="Z26" s="273">
        <v>60</v>
      </c>
      <c r="AA26" s="666">
        <f>SUM(AA13:AB25)</f>
        <v>0</v>
      </c>
      <c r="AB26" s="667"/>
    </row>
    <row r="27" spans="1:28" ht="1.9" customHeight="1" thickBot="1" x14ac:dyDescent="0.3">
      <c r="A27" s="255"/>
      <c r="B27" s="255"/>
      <c r="C27" s="240"/>
      <c r="D27" s="240"/>
      <c r="E27" s="240"/>
      <c r="F27" s="240"/>
      <c r="G27" s="240"/>
      <c r="I27" s="274"/>
      <c r="J27" s="274"/>
      <c r="K27" s="274"/>
      <c r="L27" s="274"/>
      <c r="M27" s="274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4"/>
    </row>
    <row r="28" spans="1:28" ht="13.9" customHeight="1" thickBot="1" x14ac:dyDescent="0.3">
      <c r="A28" s="779" t="s">
        <v>50</v>
      </c>
      <c r="B28" s="736"/>
      <c r="C28" s="736"/>
      <c r="D28" s="736"/>
      <c r="E28" s="736"/>
      <c r="F28" s="240"/>
      <c r="G28" s="847" t="s">
        <v>66</v>
      </c>
      <c r="H28" s="848"/>
      <c r="I28" s="848"/>
      <c r="J28" s="849"/>
      <c r="K28" s="685" t="s">
        <v>91</v>
      </c>
      <c r="L28" s="685"/>
      <c r="M28" s="686"/>
      <c r="N28" s="687" t="s">
        <v>129</v>
      </c>
      <c r="O28" s="685"/>
      <c r="P28" s="688"/>
      <c r="Q28" s="831" t="s">
        <v>94</v>
      </c>
      <c r="R28" s="832"/>
      <c r="S28" s="833"/>
      <c r="T28" s="685" t="s">
        <v>95</v>
      </c>
      <c r="U28" s="685"/>
      <c r="V28" s="686"/>
      <c r="W28" s="687" t="s">
        <v>130</v>
      </c>
      <c r="X28" s="685"/>
      <c r="Y28" s="688"/>
      <c r="Z28" s="831" t="s">
        <v>131</v>
      </c>
      <c r="AA28" s="832"/>
      <c r="AB28" s="833"/>
    </row>
    <row r="29" spans="1:28" ht="13.15" customHeight="1" x14ac:dyDescent="0.25">
      <c r="A29" s="757" t="s">
        <v>52</v>
      </c>
      <c r="B29" s="728"/>
      <c r="C29" s="834">
        <f>Soupiska!T6</f>
        <v>0</v>
      </c>
      <c r="D29" s="728"/>
      <c r="E29" s="729"/>
      <c r="F29" s="240"/>
      <c r="G29" s="835" t="s">
        <v>132</v>
      </c>
      <c r="H29" s="836"/>
      <c r="I29" s="836"/>
      <c r="J29" s="837"/>
      <c r="K29" s="276">
        <v>10</v>
      </c>
      <c r="L29" s="676" t="s">
        <v>0</v>
      </c>
      <c r="M29" s="799"/>
      <c r="N29" s="277">
        <v>10</v>
      </c>
      <c r="O29" s="799" t="s">
        <v>0</v>
      </c>
      <c r="P29" s="850"/>
      <c r="Q29" s="278">
        <v>10</v>
      </c>
      <c r="R29" s="745"/>
      <c r="S29" s="853"/>
      <c r="T29" s="278">
        <v>10</v>
      </c>
      <c r="U29" s="710"/>
      <c r="V29" s="711"/>
      <c r="W29" s="279">
        <v>10</v>
      </c>
      <c r="X29" s="630"/>
      <c r="Y29" s="723"/>
      <c r="Z29" s="280">
        <v>20</v>
      </c>
      <c r="AA29" s="672" t="s">
        <v>0</v>
      </c>
      <c r="AB29" s="673"/>
    </row>
    <row r="30" spans="1:28" ht="13.15" customHeight="1" x14ac:dyDescent="0.25">
      <c r="A30" s="758"/>
      <c r="B30" s="759"/>
      <c r="C30" s="761"/>
      <c r="D30" s="759"/>
      <c r="E30" s="762"/>
      <c r="F30" s="240"/>
      <c r="G30" s="838" t="s">
        <v>133</v>
      </c>
      <c r="H30" s="774"/>
      <c r="I30" s="774"/>
      <c r="J30" s="839"/>
      <c r="K30" s="281">
        <v>10</v>
      </c>
      <c r="L30" s="678" t="s">
        <v>0</v>
      </c>
      <c r="M30" s="705"/>
      <c r="N30" s="263">
        <v>10</v>
      </c>
      <c r="O30" s="851"/>
      <c r="P30" s="852"/>
      <c r="Q30" s="282">
        <v>10</v>
      </c>
      <c r="R30" s="851"/>
      <c r="S30" s="852"/>
      <c r="T30" s="282">
        <v>10</v>
      </c>
      <c r="U30" s="710"/>
      <c r="V30" s="711"/>
      <c r="W30" s="283">
        <v>10</v>
      </c>
      <c r="X30" s="662"/>
      <c r="Y30" s="690"/>
      <c r="Z30" s="284">
        <v>20</v>
      </c>
      <c r="AA30" s="670"/>
      <c r="AB30" s="671"/>
    </row>
    <row r="31" spans="1:28" ht="13.15" customHeight="1" x14ac:dyDescent="0.25">
      <c r="A31" s="854" t="s">
        <v>54</v>
      </c>
      <c r="B31" s="787"/>
      <c r="C31" s="786">
        <f>Soupiska!P5</f>
        <v>0</v>
      </c>
      <c r="D31" s="787"/>
      <c r="E31" s="788"/>
      <c r="F31" s="240"/>
      <c r="G31" s="838" t="s">
        <v>134</v>
      </c>
      <c r="H31" s="774"/>
      <c r="I31" s="774"/>
      <c r="J31" s="839"/>
      <c r="K31" s="252" t="s">
        <v>40</v>
      </c>
      <c r="L31" s="652" t="s">
        <v>40</v>
      </c>
      <c r="M31" s="680"/>
      <c r="N31" s="285" t="s">
        <v>135</v>
      </c>
      <c r="O31" s="286"/>
      <c r="P31" s="287" t="s">
        <v>0</v>
      </c>
      <c r="Q31" s="288" t="s">
        <v>135</v>
      </c>
      <c r="R31" s="286"/>
      <c r="S31" s="289" t="s">
        <v>0</v>
      </c>
      <c r="T31" s="290">
        <v>10</v>
      </c>
      <c r="U31" s="710"/>
      <c r="V31" s="711" t="s">
        <v>0</v>
      </c>
      <c r="W31" s="279">
        <v>10</v>
      </c>
      <c r="X31" s="646" t="s">
        <v>0</v>
      </c>
      <c r="Y31" s="689"/>
      <c r="Z31" s="284">
        <v>20</v>
      </c>
      <c r="AA31" s="670"/>
      <c r="AB31" s="671"/>
    </row>
    <row r="32" spans="1:28" ht="13.15" customHeight="1" x14ac:dyDescent="0.25">
      <c r="A32" s="758"/>
      <c r="B32" s="759"/>
      <c r="C32" s="761"/>
      <c r="D32" s="759"/>
      <c r="E32" s="762"/>
      <c r="F32" s="240"/>
      <c r="G32" s="838" t="s">
        <v>136</v>
      </c>
      <c r="H32" s="774"/>
      <c r="I32" s="774"/>
      <c r="J32" s="839"/>
      <c r="K32" s="281" t="s">
        <v>137</v>
      </c>
      <c r="L32" s="702"/>
      <c r="M32" s="851"/>
      <c r="N32" s="291" t="s">
        <v>138</v>
      </c>
      <c r="O32" s="292"/>
      <c r="P32" s="293"/>
      <c r="Q32" s="294" t="s">
        <v>138</v>
      </c>
      <c r="R32" s="292"/>
      <c r="S32" s="295"/>
      <c r="T32" s="294" t="s">
        <v>139</v>
      </c>
      <c r="U32" s="296"/>
      <c r="V32" s="296"/>
      <c r="W32" s="297" t="s">
        <v>139</v>
      </c>
      <c r="X32" s="298"/>
      <c r="Y32" s="295"/>
      <c r="Z32" s="299" t="s">
        <v>140</v>
      </c>
      <c r="AA32" s="300"/>
      <c r="AB32" s="301" t="s">
        <v>0</v>
      </c>
    </row>
    <row r="33" spans="1:28" ht="13.15" customHeight="1" x14ac:dyDescent="0.25">
      <c r="A33" s="855" t="s">
        <v>141</v>
      </c>
      <c r="B33" s="787"/>
      <c r="C33" s="786">
        <f>Soupiska!D6</f>
        <v>0</v>
      </c>
      <c r="D33" s="787"/>
      <c r="E33" s="788"/>
      <c r="F33" s="240"/>
      <c r="G33" s="856" t="s">
        <v>142</v>
      </c>
      <c r="H33" s="857"/>
      <c r="I33" s="857"/>
      <c r="J33" s="858"/>
      <c r="K33" s="252" t="s">
        <v>40</v>
      </c>
      <c r="L33" s="652" t="s">
        <v>40</v>
      </c>
      <c r="M33" s="680"/>
      <c r="N33" s="302" t="s">
        <v>40</v>
      </c>
      <c r="O33" s="680" t="s">
        <v>40</v>
      </c>
      <c r="P33" s="681"/>
      <c r="Q33" s="290" t="s">
        <v>40</v>
      </c>
      <c r="R33" s="680" t="s">
        <v>40</v>
      </c>
      <c r="S33" s="681"/>
      <c r="T33" s="290">
        <v>20</v>
      </c>
      <c r="U33" s="712"/>
      <c r="V33" s="713"/>
      <c r="W33" s="279">
        <v>20</v>
      </c>
      <c r="X33" s="662"/>
      <c r="Y33" s="690"/>
      <c r="Z33" s="284">
        <v>40</v>
      </c>
      <c r="AA33" s="303"/>
      <c r="AB33" s="301" t="s">
        <v>0</v>
      </c>
    </row>
    <row r="34" spans="1:28" ht="13.15" customHeight="1" x14ac:dyDescent="0.25">
      <c r="A34" s="758"/>
      <c r="B34" s="759"/>
      <c r="C34" s="761"/>
      <c r="D34" s="759"/>
      <c r="E34" s="762"/>
      <c r="F34" s="240"/>
      <c r="G34" s="856" t="s">
        <v>143</v>
      </c>
      <c r="H34" s="857"/>
      <c r="I34" s="857"/>
      <c r="J34" s="858"/>
      <c r="K34" s="304" t="s">
        <v>137</v>
      </c>
      <c r="L34" s="702"/>
      <c r="M34" s="684"/>
      <c r="N34" s="291" t="s">
        <v>138</v>
      </c>
      <c r="O34" s="292"/>
      <c r="P34" s="293" t="s">
        <v>0</v>
      </c>
      <c r="Q34" s="294" t="s">
        <v>138</v>
      </c>
      <c r="R34" s="292"/>
      <c r="S34" s="295" t="s">
        <v>0</v>
      </c>
      <c r="T34" s="305" t="s">
        <v>139</v>
      </c>
      <c r="U34" s="296"/>
      <c r="V34" s="296"/>
      <c r="W34" s="297" t="s">
        <v>139</v>
      </c>
      <c r="X34" s="298"/>
      <c r="Y34" s="295"/>
      <c r="Z34" s="299" t="s">
        <v>140</v>
      </c>
      <c r="AA34" s="300"/>
      <c r="AB34" s="301" t="s">
        <v>0</v>
      </c>
    </row>
    <row r="35" spans="1:28" ht="13.15" customHeight="1" thickBot="1" x14ac:dyDescent="0.3">
      <c r="A35" s="855" t="s">
        <v>58</v>
      </c>
      <c r="B35" s="787"/>
      <c r="C35" s="786">
        <f>Soupiska!P6</f>
        <v>0</v>
      </c>
      <c r="D35" s="787"/>
      <c r="E35" s="788"/>
      <c r="F35" s="240"/>
      <c r="G35" s="860" t="s">
        <v>144</v>
      </c>
      <c r="H35" s="776"/>
      <c r="I35" s="776"/>
      <c r="J35" s="861"/>
      <c r="K35" s="306" t="s">
        <v>44</v>
      </c>
      <c r="L35" s="868" t="s">
        <v>44</v>
      </c>
      <c r="M35" s="869"/>
      <c r="N35" s="307" t="s">
        <v>138</v>
      </c>
      <c r="O35" s="286"/>
      <c r="P35" s="287" t="s">
        <v>0</v>
      </c>
      <c r="Q35" s="308" t="s">
        <v>138</v>
      </c>
      <c r="R35" s="286"/>
      <c r="S35" s="289" t="s">
        <v>0</v>
      </c>
      <c r="T35" s="309" t="s">
        <v>44</v>
      </c>
      <c r="U35" s="668" t="s">
        <v>44</v>
      </c>
      <c r="V35" s="682"/>
      <c r="W35" s="279" t="s">
        <v>44</v>
      </c>
      <c r="X35" s="691" t="s">
        <v>44</v>
      </c>
      <c r="Y35" s="692"/>
      <c r="Z35" s="310" t="s">
        <v>44</v>
      </c>
      <c r="AA35" s="668" t="s">
        <v>44</v>
      </c>
      <c r="AB35" s="669"/>
    </row>
    <row r="36" spans="1:28" ht="13.15" customHeight="1" thickBot="1" x14ac:dyDescent="0.3">
      <c r="A36" s="735"/>
      <c r="B36" s="736"/>
      <c r="C36" s="859"/>
      <c r="D36" s="736"/>
      <c r="E36" s="737"/>
      <c r="F36" s="240"/>
      <c r="G36" s="862" t="s">
        <v>23</v>
      </c>
      <c r="H36" s="778"/>
      <c r="I36" s="778"/>
      <c r="J36" s="863"/>
      <c r="K36" s="311">
        <v>50</v>
      </c>
      <c r="L36" s="674">
        <f>SUM(L29:M35)</f>
        <v>0</v>
      </c>
      <c r="M36" s="720"/>
      <c r="N36" s="312">
        <v>100</v>
      </c>
      <c r="O36" s="674">
        <f>SUM(O29:P35)</f>
        <v>0</v>
      </c>
      <c r="P36" s="675"/>
      <c r="Q36" s="313">
        <v>100</v>
      </c>
      <c r="R36" s="674">
        <f>SUM(R29:S35)</f>
        <v>0</v>
      </c>
      <c r="S36" s="675"/>
      <c r="T36" s="311">
        <v>100</v>
      </c>
      <c r="U36" s="674">
        <f>SUM(U29:V35)</f>
        <v>0</v>
      </c>
      <c r="V36" s="720"/>
      <c r="W36" s="312">
        <v>100</v>
      </c>
      <c r="X36" s="721">
        <f>SUM(X29:Y35)</f>
        <v>0</v>
      </c>
      <c r="Y36" s="722"/>
      <c r="Z36" s="313">
        <v>200</v>
      </c>
      <c r="AA36" s="674">
        <f>SUM(AA29:AB35)</f>
        <v>0</v>
      </c>
      <c r="AB36" s="675"/>
    </row>
    <row r="37" spans="1:28" ht="1.9" customHeight="1" thickBot="1" x14ac:dyDescent="0.3">
      <c r="A37" s="255" t="s">
        <v>0</v>
      </c>
      <c r="B37" s="255"/>
      <c r="C37" s="240"/>
      <c r="D37" s="240"/>
      <c r="E37" s="240"/>
      <c r="F37" s="240"/>
      <c r="G37" s="240"/>
      <c r="I37" s="255" t="s">
        <v>0</v>
      </c>
      <c r="J37" s="255"/>
      <c r="K37" s="255"/>
      <c r="L37" s="255"/>
      <c r="M37" s="255"/>
      <c r="N37" s="255"/>
      <c r="O37" s="255"/>
      <c r="P37" s="252" t="s">
        <v>0</v>
      </c>
      <c r="Q37" s="255"/>
      <c r="R37" s="255"/>
      <c r="S37" s="314" t="s">
        <v>0</v>
      </c>
      <c r="T37" s="314" t="s">
        <v>0</v>
      </c>
      <c r="U37" s="314"/>
      <c r="V37" s="314" t="s">
        <v>0</v>
      </c>
      <c r="W37" s="314" t="s">
        <v>0</v>
      </c>
      <c r="X37" s="314"/>
      <c r="Y37" s="314" t="s">
        <v>0</v>
      </c>
      <c r="Z37" s="314" t="s">
        <v>0</v>
      </c>
      <c r="AA37" s="314"/>
      <c r="AB37" s="314" t="s">
        <v>0</v>
      </c>
    </row>
    <row r="38" spans="1:28" ht="13.9" customHeight="1" thickBot="1" x14ac:dyDescent="0.3">
      <c r="A38" s="864" t="s">
        <v>75</v>
      </c>
      <c r="B38" s="736"/>
      <c r="C38" s="736"/>
      <c r="D38" s="736"/>
      <c r="E38" s="736"/>
      <c r="G38" s="865" t="s">
        <v>145</v>
      </c>
      <c r="H38" s="866"/>
      <c r="I38" s="866"/>
      <c r="J38" s="867"/>
      <c r="K38" s="687" t="s">
        <v>97</v>
      </c>
      <c r="L38" s="685"/>
      <c r="M38" s="686"/>
      <c r="N38" s="685" t="s">
        <v>146</v>
      </c>
      <c r="O38" s="685"/>
      <c r="P38" s="688"/>
      <c r="Q38" s="699" t="s">
        <v>147</v>
      </c>
      <c r="R38" s="685"/>
      <c r="S38" s="686"/>
      <c r="T38" s="685" t="s">
        <v>148</v>
      </c>
      <c r="U38" s="685"/>
      <c r="V38" s="688"/>
      <c r="W38" s="687" t="s">
        <v>149</v>
      </c>
      <c r="X38" s="685"/>
      <c r="Y38" s="686"/>
      <c r="Z38" s="685" t="s">
        <v>106</v>
      </c>
      <c r="AA38" s="685"/>
      <c r="AB38" s="686"/>
    </row>
    <row r="39" spans="1:28" ht="13.15" customHeight="1" x14ac:dyDescent="0.25">
      <c r="A39" s="884" t="s">
        <v>168</v>
      </c>
      <c r="B39" s="885"/>
      <c r="C39" s="885"/>
      <c r="D39" s="886">
        <f>J8+L8+O8+R8+U8+X8+AA8</f>
        <v>0</v>
      </c>
      <c r="E39" s="729"/>
      <c r="G39" s="887" t="s">
        <v>150</v>
      </c>
      <c r="H39" s="888"/>
      <c r="I39" s="888"/>
      <c r="J39" s="889"/>
      <c r="K39" s="263" t="s">
        <v>40</v>
      </c>
      <c r="L39" s="694" t="s">
        <v>40</v>
      </c>
      <c r="M39" s="697"/>
      <c r="N39" s="315" t="s">
        <v>40</v>
      </c>
      <c r="O39" s="694" t="s">
        <v>40</v>
      </c>
      <c r="P39" s="695"/>
      <c r="Q39" s="316" t="s">
        <v>40</v>
      </c>
      <c r="R39" s="696" t="s">
        <v>40</v>
      </c>
      <c r="S39" s="697"/>
      <c r="T39" s="315" t="s">
        <v>40</v>
      </c>
      <c r="U39" s="694" t="s">
        <v>40</v>
      </c>
      <c r="V39" s="697"/>
      <c r="W39" s="263" t="s">
        <v>40</v>
      </c>
      <c r="X39" s="694" t="s">
        <v>40</v>
      </c>
      <c r="Y39" s="697"/>
      <c r="Z39" s="317" t="s">
        <v>151</v>
      </c>
      <c r="AA39" s="676" t="s">
        <v>0</v>
      </c>
      <c r="AB39" s="677"/>
    </row>
    <row r="40" spans="1:28" ht="13.15" customHeight="1" x14ac:dyDescent="0.25">
      <c r="A40" s="871"/>
      <c r="B40" s="790"/>
      <c r="C40" s="790"/>
      <c r="D40" s="761"/>
      <c r="E40" s="762"/>
      <c r="G40" s="873" t="s">
        <v>152</v>
      </c>
      <c r="H40" s="874"/>
      <c r="I40" s="874"/>
      <c r="J40" s="875"/>
      <c r="K40" s="263" t="s">
        <v>40</v>
      </c>
      <c r="L40" s="652" t="s">
        <v>40</v>
      </c>
      <c r="M40" s="653"/>
      <c r="N40" s="315" t="s">
        <v>40</v>
      </c>
      <c r="O40" s="652" t="s">
        <v>40</v>
      </c>
      <c r="P40" s="693"/>
      <c r="Q40" s="316" t="s">
        <v>40</v>
      </c>
      <c r="R40" s="680" t="s">
        <v>40</v>
      </c>
      <c r="S40" s="653"/>
      <c r="T40" s="315" t="s">
        <v>40</v>
      </c>
      <c r="U40" s="652" t="s">
        <v>40</v>
      </c>
      <c r="V40" s="653"/>
      <c r="W40" s="263" t="s">
        <v>40</v>
      </c>
      <c r="X40" s="652" t="s">
        <v>40</v>
      </c>
      <c r="Y40" s="653"/>
      <c r="Z40" s="317" t="s">
        <v>151</v>
      </c>
      <c r="AA40" s="678" t="s">
        <v>0</v>
      </c>
      <c r="AB40" s="679"/>
    </row>
    <row r="41" spans="1:28" ht="13.15" customHeight="1" x14ac:dyDescent="0.25">
      <c r="A41" s="870" t="s">
        <v>169</v>
      </c>
      <c r="B41" s="776"/>
      <c r="C41" s="776"/>
      <c r="D41" s="872">
        <f>O26+R26+U26+X26+AA26</f>
        <v>0</v>
      </c>
      <c r="E41" s="788"/>
      <c r="G41" s="873" t="s">
        <v>153</v>
      </c>
      <c r="H41" s="874"/>
      <c r="I41" s="874"/>
      <c r="J41" s="875"/>
      <c r="K41" s="263" t="s">
        <v>40</v>
      </c>
      <c r="L41" s="652" t="s">
        <v>40</v>
      </c>
      <c r="M41" s="653"/>
      <c r="N41" s="315" t="s">
        <v>40</v>
      </c>
      <c r="O41" s="652" t="s">
        <v>40</v>
      </c>
      <c r="P41" s="693"/>
      <c r="Q41" s="316" t="s">
        <v>40</v>
      </c>
      <c r="R41" s="680" t="s">
        <v>40</v>
      </c>
      <c r="S41" s="653"/>
      <c r="T41" s="315" t="s">
        <v>40</v>
      </c>
      <c r="U41" s="652" t="s">
        <v>40</v>
      </c>
      <c r="V41" s="653"/>
      <c r="W41" s="263" t="s">
        <v>40</v>
      </c>
      <c r="X41" s="652" t="s">
        <v>40</v>
      </c>
      <c r="Y41" s="653"/>
      <c r="Z41" s="317" t="s">
        <v>151</v>
      </c>
      <c r="AA41" s="678" t="s">
        <v>0</v>
      </c>
      <c r="AB41" s="679"/>
    </row>
    <row r="42" spans="1:28" ht="13.15" customHeight="1" x14ac:dyDescent="0.25">
      <c r="A42" s="871"/>
      <c r="B42" s="790"/>
      <c r="C42" s="790"/>
      <c r="D42" s="761"/>
      <c r="E42" s="762"/>
      <c r="G42" s="873" t="s">
        <v>154</v>
      </c>
      <c r="H42" s="874"/>
      <c r="I42" s="874"/>
      <c r="J42" s="890"/>
      <c r="K42" s="318" t="s">
        <v>135</v>
      </c>
      <c r="L42" s="292"/>
      <c r="M42" s="319"/>
      <c r="N42" s="291" t="s">
        <v>155</v>
      </c>
      <c r="O42" s="292"/>
      <c r="P42" s="320"/>
      <c r="Q42" s="321" t="s">
        <v>155</v>
      </c>
      <c r="R42" s="292"/>
      <c r="S42" s="319"/>
      <c r="T42" s="315" t="s">
        <v>40</v>
      </c>
      <c r="U42" s="716" t="s">
        <v>40</v>
      </c>
      <c r="V42" s="717"/>
      <c r="W42" s="263" t="s">
        <v>40</v>
      </c>
      <c r="X42" s="652" t="s">
        <v>40</v>
      </c>
      <c r="Y42" s="653"/>
      <c r="Z42" s="263" t="s">
        <v>40</v>
      </c>
      <c r="AA42" s="652" t="s">
        <v>40</v>
      </c>
      <c r="AB42" s="653"/>
    </row>
    <row r="43" spans="1:28" ht="13.15" customHeight="1" x14ac:dyDescent="0.25">
      <c r="A43" s="870" t="s">
        <v>170</v>
      </c>
      <c r="B43" s="776"/>
      <c r="C43" s="776"/>
      <c r="D43" s="872">
        <f>L36+O36+R36+U36+X36+AA36</f>
        <v>0</v>
      </c>
      <c r="E43" s="788"/>
      <c r="G43" s="873" t="s">
        <v>156</v>
      </c>
      <c r="H43" s="874"/>
      <c r="I43" s="874"/>
      <c r="J43" s="875"/>
      <c r="K43" s="263" t="s">
        <v>40</v>
      </c>
      <c r="L43" s="652" t="s">
        <v>40</v>
      </c>
      <c r="M43" s="653"/>
      <c r="N43" s="315" t="s">
        <v>40</v>
      </c>
      <c r="O43" s="652" t="s">
        <v>40</v>
      </c>
      <c r="P43" s="693"/>
      <c r="Q43" s="316" t="s">
        <v>40</v>
      </c>
      <c r="R43" s="680" t="s">
        <v>40</v>
      </c>
      <c r="S43" s="698"/>
      <c r="T43" s="322" t="s">
        <v>138</v>
      </c>
      <c r="U43" s="300"/>
      <c r="V43" s="323"/>
      <c r="W43" s="324" t="s">
        <v>40</v>
      </c>
      <c r="X43" s="652" t="s">
        <v>40</v>
      </c>
      <c r="Y43" s="653"/>
      <c r="Z43" s="263" t="s">
        <v>40</v>
      </c>
      <c r="AA43" s="652" t="s">
        <v>40</v>
      </c>
      <c r="AB43" s="653"/>
    </row>
    <row r="44" spans="1:28" ht="13.15" customHeight="1" x14ac:dyDescent="0.25">
      <c r="A44" s="871"/>
      <c r="B44" s="790"/>
      <c r="C44" s="790"/>
      <c r="D44" s="761"/>
      <c r="E44" s="762"/>
      <c r="G44" s="876" t="s">
        <v>157</v>
      </c>
      <c r="H44" s="877"/>
      <c r="I44" s="877"/>
      <c r="J44" s="878"/>
      <c r="K44" s="318" t="s">
        <v>138</v>
      </c>
      <c r="L44" s="292"/>
      <c r="M44" s="319"/>
      <c r="N44" s="291" t="s">
        <v>158</v>
      </c>
      <c r="O44" s="292"/>
      <c r="P44" s="320" t="s">
        <v>0</v>
      </c>
      <c r="Q44" s="321" t="s">
        <v>158</v>
      </c>
      <c r="R44" s="292"/>
      <c r="S44" s="319"/>
      <c r="T44" s="322" t="s">
        <v>158</v>
      </c>
      <c r="U44" s="300"/>
      <c r="V44" s="323" t="s">
        <v>0</v>
      </c>
      <c r="W44" s="263" t="s">
        <v>40</v>
      </c>
      <c r="X44" s="652" t="s">
        <v>40</v>
      </c>
      <c r="Y44" s="653"/>
      <c r="Z44" s="263" t="s">
        <v>40</v>
      </c>
      <c r="AA44" s="652" t="s">
        <v>40</v>
      </c>
      <c r="AB44" s="653"/>
    </row>
    <row r="45" spans="1:28" ht="13.15" customHeight="1" x14ac:dyDescent="0.25">
      <c r="A45" s="879" t="s">
        <v>171</v>
      </c>
      <c r="B45" s="776"/>
      <c r="C45" s="776"/>
      <c r="D45" s="882">
        <f>IF(AA51=" ",L51+O51+R51+U51+X51,AA51)</f>
        <v>0</v>
      </c>
      <c r="E45" s="788"/>
      <c r="G45" s="794" t="s">
        <v>159</v>
      </c>
      <c r="H45" s="774"/>
      <c r="I45" s="774"/>
      <c r="J45" s="795"/>
      <c r="K45" s="263">
        <v>10</v>
      </c>
      <c r="L45" s="702"/>
      <c r="M45" s="684"/>
      <c r="N45" s="315">
        <v>20</v>
      </c>
      <c r="O45" s="678" t="s">
        <v>0</v>
      </c>
      <c r="P45" s="708"/>
      <c r="Q45" s="316">
        <v>20</v>
      </c>
      <c r="R45" s="705"/>
      <c r="S45" s="679"/>
      <c r="T45" s="315">
        <v>20</v>
      </c>
      <c r="U45" s="714"/>
      <c r="V45" s="715"/>
      <c r="W45" s="263" t="s">
        <v>40</v>
      </c>
      <c r="X45" s="654" t="s">
        <v>40</v>
      </c>
      <c r="Y45" s="653"/>
      <c r="Z45" s="263" t="s">
        <v>40</v>
      </c>
      <c r="AA45" s="652" t="s">
        <v>40</v>
      </c>
      <c r="AB45" s="653"/>
    </row>
    <row r="46" spans="1:28" ht="13.15" customHeight="1" thickBot="1" x14ac:dyDescent="0.3">
      <c r="A46" s="880"/>
      <c r="B46" s="881"/>
      <c r="C46" s="881"/>
      <c r="D46" s="883"/>
      <c r="E46" s="733"/>
      <c r="G46" s="794" t="s">
        <v>160</v>
      </c>
      <c r="H46" s="774"/>
      <c r="I46" s="774"/>
      <c r="J46" s="795"/>
      <c r="K46" s="263" t="s">
        <v>40</v>
      </c>
      <c r="L46" s="652" t="s">
        <v>40</v>
      </c>
      <c r="M46" s="698"/>
      <c r="N46" s="318" t="s">
        <v>135</v>
      </c>
      <c r="O46" s="292"/>
      <c r="P46" s="320" t="s">
        <v>0</v>
      </c>
      <c r="Q46" s="321" t="s">
        <v>135</v>
      </c>
      <c r="R46" s="292"/>
      <c r="S46" s="319"/>
      <c r="T46" s="322" t="s">
        <v>135</v>
      </c>
      <c r="U46" s="300"/>
      <c r="V46" s="325"/>
      <c r="W46" s="322" t="s">
        <v>135</v>
      </c>
      <c r="X46" s="300"/>
      <c r="Y46" s="326"/>
      <c r="Z46" s="263" t="s">
        <v>40</v>
      </c>
      <c r="AA46" s="652" t="s">
        <v>40</v>
      </c>
      <c r="AB46" s="653"/>
    </row>
    <row r="47" spans="1:28" ht="13.15" customHeight="1" x14ac:dyDescent="0.25">
      <c r="A47" s="910" t="s">
        <v>85</v>
      </c>
      <c r="B47" s="911"/>
      <c r="C47" s="914" t="e">
        <f ca="1">VLOOKUP(A4,TYPY!A$1:D$65536,4,FALSE)</f>
        <v>#N/A</v>
      </c>
      <c r="D47" s="896">
        <f>IF(AA51=" ",D39+D41+D43+D45,D39+D41+D43)</f>
        <v>0</v>
      </c>
      <c r="E47" s="729"/>
      <c r="G47" s="794" t="s">
        <v>161</v>
      </c>
      <c r="H47" s="774"/>
      <c r="I47" s="774"/>
      <c r="J47" s="795"/>
      <c r="K47" s="263" t="s">
        <v>40</v>
      </c>
      <c r="L47" s="652" t="s">
        <v>40</v>
      </c>
      <c r="M47" s="653"/>
      <c r="N47" s="315" t="s">
        <v>40</v>
      </c>
      <c r="O47" s="652" t="s">
        <v>40</v>
      </c>
      <c r="P47" s="680"/>
      <c r="Q47" s="316" t="s">
        <v>40</v>
      </c>
      <c r="R47" s="680" t="s">
        <v>40</v>
      </c>
      <c r="S47" s="653"/>
      <c r="T47" s="315" t="s">
        <v>40</v>
      </c>
      <c r="U47" s="916" t="s">
        <v>40</v>
      </c>
      <c r="V47" s="719"/>
      <c r="W47" s="263">
        <v>10</v>
      </c>
      <c r="X47" s="683"/>
      <c r="Y47" s="684"/>
      <c r="Z47" s="263" t="s">
        <v>40</v>
      </c>
      <c r="AA47" s="652" t="s">
        <v>40</v>
      </c>
      <c r="AB47" s="653"/>
    </row>
    <row r="48" spans="1:28" ht="13.15" customHeight="1" thickBot="1" x14ac:dyDescent="0.3">
      <c r="A48" s="912"/>
      <c r="B48" s="913"/>
      <c r="C48" s="915"/>
      <c r="D48" s="735"/>
      <c r="E48" s="737"/>
      <c r="G48" s="794" t="s">
        <v>162</v>
      </c>
      <c r="H48" s="774"/>
      <c r="I48" s="774"/>
      <c r="J48" s="795"/>
      <c r="K48" s="263" t="s">
        <v>40</v>
      </c>
      <c r="L48" s="652" t="s">
        <v>40</v>
      </c>
      <c r="M48" s="653"/>
      <c r="N48" s="315" t="s">
        <v>40</v>
      </c>
      <c r="O48" s="652" t="s">
        <v>40</v>
      </c>
      <c r="P48" s="680"/>
      <c r="Q48" s="316" t="s">
        <v>40</v>
      </c>
      <c r="R48" s="680" t="s">
        <v>40</v>
      </c>
      <c r="S48" s="653"/>
      <c r="T48" s="315" t="s">
        <v>40</v>
      </c>
      <c r="U48" s="652" t="s">
        <v>44</v>
      </c>
      <c r="V48" s="653" t="s">
        <v>40</v>
      </c>
      <c r="W48" s="263">
        <v>10</v>
      </c>
      <c r="X48" s="678"/>
      <c r="Y48" s="679"/>
      <c r="Z48" s="263" t="s">
        <v>40</v>
      </c>
      <c r="AA48" s="652" t="s">
        <v>40</v>
      </c>
      <c r="AB48" s="653"/>
    </row>
    <row r="49" spans="1:28" ht="13.15" customHeight="1" x14ac:dyDescent="0.25">
      <c r="A49" s="897" t="s">
        <v>86</v>
      </c>
      <c r="B49" s="372"/>
      <c r="C49" s="372"/>
      <c r="D49" s="372"/>
      <c r="E49" s="733"/>
      <c r="G49" s="794" t="s">
        <v>163</v>
      </c>
      <c r="H49" s="774"/>
      <c r="I49" s="774"/>
      <c r="J49" s="795"/>
      <c r="K49" s="263" t="s">
        <v>40</v>
      </c>
      <c r="L49" s="652" t="s">
        <v>40</v>
      </c>
      <c r="M49" s="653"/>
      <c r="N49" s="315" t="s">
        <v>40</v>
      </c>
      <c r="O49" s="652" t="s">
        <v>40</v>
      </c>
      <c r="P49" s="680"/>
      <c r="Q49" s="316" t="s">
        <v>40</v>
      </c>
      <c r="R49" s="680" t="s">
        <v>40</v>
      </c>
      <c r="S49" s="653"/>
      <c r="T49" s="315" t="s">
        <v>40</v>
      </c>
      <c r="U49" s="652" t="s">
        <v>44</v>
      </c>
      <c r="V49" s="653" t="s">
        <v>40</v>
      </c>
      <c r="W49" s="263">
        <v>30</v>
      </c>
      <c r="X49" s="702"/>
      <c r="Y49" s="684"/>
      <c r="Z49" s="263" t="s">
        <v>40</v>
      </c>
      <c r="AA49" s="652" t="s">
        <v>40</v>
      </c>
      <c r="AB49" s="653"/>
    </row>
    <row r="50" spans="1:28" ht="13.15" customHeight="1" thickBot="1" x14ac:dyDescent="0.3">
      <c r="A50" s="891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372"/>
      <c r="C50" s="372"/>
      <c r="D50" s="372"/>
      <c r="E50" s="733"/>
      <c r="G50" s="892" t="s">
        <v>164</v>
      </c>
      <c r="H50" s="776"/>
      <c r="I50" s="776"/>
      <c r="J50" s="893"/>
      <c r="K50" s="327" t="s">
        <v>40</v>
      </c>
      <c r="L50" s="703" t="s">
        <v>40</v>
      </c>
      <c r="M50" s="704"/>
      <c r="N50" s="328" t="s">
        <v>40</v>
      </c>
      <c r="O50" s="709" t="s">
        <v>40</v>
      </c>
      <c r="P50" s="706"/>
      <c r="Q50" s="329" t="s">
        <v>40</v>
      </c>
      <c r="R50" s="706" t="s">
        <v>40</v>
      </c>
      <c r="S50" s="707"/>
      <c r="T50" s="328" t="s">
        <v>40</v>
      </c>
      <c r="U50" s="716" t="s">
        <v>44</v>
      </c>
      <c r="V50" s="717" t="s">
        <v>40</v>
      </c>
      <c r="W50" s="327">
        <v>30</v>
      </c>
      <c r="X50" s="917"/>
      <c r="Y50" s="918"/>
      <c r="Z50" s="327" t="s">
        <v>40</v>
      </c>
      <c r="AA50" s="654" t="s">
        <v>40</v>
      </c>
      <c r="AB50" s="655"/>
    </row>
    <row r="51" spans="1:28" ht="12.6" customHeight="1" thickBot="1" x14ac:dyDescent="0.3">
      <c r="A51" s="735"/>
      <c r="B51" s="736"/>
      <c r="C51" s="736"/>
      <c r="D51" s="736"/>
      <c r="E51" s="737"/>
      <c r="G51" s="844" t="s">
        <v>23</v>
      </c>
      <c r="H51" s="845"/>
      <c r="I51" s="845"/>
      <c r="J51" s="846"/>
      <c r="K51" s="330">
        <v>50</v>
      </c>
      <c r="L51" s="701">
        <f>SUM(L42:M45)</f>
        <v>0</v>
      </c>
      <c r="M51" s="675"/>
      <c r="N51" s="331">
        <v>100</v>
      </c>
      <c r="O51" s="700">
        <f>SUM(P39:P50)</f>
        <v>0</v>
      </c>
      <c r="P51" s="700"/>
      <c r="Q51" s="331">
        <v>100</v>
      </c>
      <c r="R51" s="700">
        <f>SUM(R42:S46)</f>
        <v>0</v>
      </c>
      <c r="S51" s="700"/>
      <c r="T51" s="331">
        <v>100</v>
      </c>
      <c r="U51" s="700">
        <f>SUM(U43:V46)</f>
        <v>0</v>
      </c>
      <c r="V51" s="700"/>
      <c r="W51" s="331">
        <v>100</v>
      </c>
      <c r="X51" s="700">
        <f>SUM(X46:Y50)</f>
        <v>0</v>
      </c>
      <c r="Y51" s="700"/>
      <c r="Z51" s="332" t="s">
        <v>151</v>
      </c>
      <c r="AA51" s="656"/>
      <c r="AB51" s="657"/>
    </row>
    <row r="52" spans="1:28" ht="3" customHeight="1" thickBot="1" x14ac:dyDescent="0.3">
      <c r="AB52" s="333"/>
    </row>
    <row r="53" spans="1:28" ht="13.9" customHeight="1" x14ac:dyDescent="0.25">
      <c r="A53" s="898" t="s">
        <v>0</v>
      </c>
      <c r="B53" s="899"/>
      <c r="C53" s="899"/>
      <c r="D53" s="899"/>
      <c r="E53" s="899"/>
      <c r="F53" s="899"/>
      <c r="G53" s="899"/>
      <c r="H53" s="899"/>
      <c r="I53" s="900"/>
      <c r="K53" s="904" t="s">
        <v>0</v>
      </c>
      <c r="L53" s="905"/>
      <c r="M53" s="905"/>
      <c r="N53" s="906"/>
      <c r="O53" s="334"/>
      <c r="Q53" s="898" t="s">
        <v>0</v>
      </c>
      <c r="R53" s="899"/>
      <c r="S53" s="899"/>
      <c r="T53" s="899"/>
      <c r="U53" s="899"/>
      <c r="V53" s="899"/>
      <c r="W53" s="899"/>
      <c r="X53" s="899"/>
      <c r="Y53" s="899"/>
      <c r="Z53" s="899"/>
      <c r="AA53" s="899"/>
      <c r="AB53" s="900"/>
    </row>
    <row r="54" spans="1:28" ht="2.4500000000000002" customHeight="1" x14ac:dyDescent="0.25">
      <c r="A54" s="901"/>
      <c r="B54" s="902"/>
      <c r="C54" s="902"/>
      <c r="D54" s="902"/>
      <c r="E54" s="902"/>
      <c r="F54" s="902"/>
      <c r="G54" s="902"/>
      <c r="H54" s="902"/>
      <c r="I54" s="903"/>
      <c r="K54" s="907"/>
      <c r="L54" s="908"/>
      <c r="M54" s="908"/>
      <c r="N54" s="909"/>
      <c r="O54" s="334"/>
      <c r="Q54" s="901"/>
      <c r="R54" s="902"/>
      <c r="S54" s="902"/>
      <c r="T54" s="902"/>
      <c r="U54" s="902"/>
      <c r="V54" s="902"/>
      <c r="W54" s="902"/>
      <c r="X54" s="902"/>
      <c r="Y54" s="902"/>
      <c r="Z54" s="902"/>
      <c r="AA54" s="902"/>
      <c r="AB54" s="903"/>
    </row>
    <row r="55" spans="1:28" ht="1.1499999999999999" customHeight="1" x14ac:dyDescent="0.25">
      <c r="A55" s="901"/>
      <c r="B55" s="902"/>
      <c r="C55" s="902"/>
      <c r="D55" s="902"/>
      <c r="E55" s="902"/>
      <c r="F55" s="902"/>
      <c r="G55" s="902"/>
      <c r="H55" s="902"/>
      <c r="I55" s="903"/>
      <c r="K55" s="907"/>
      <c r="L55" s="908"/>
      <c r="M55" s="908"/>
      <c r="N55" s="909"/>
      <c r="O55" s="334"/>
      <c r="Q55" s="901"/>
      <c r="R55" s="902"/>
      <c r="S55" s="902"/>
      <c r="T55" s="902"/>
      <c r="U55" s="902"/>
      <c r="V55" s="902"/>
      <c r="W55" s="902"/>
      <c r="X55" s="902"/>
      <c r="Y55" s="902"/>
      <c r="Z55" s="902"/>
      <c r="AA55" s="902"/>
      <c r="AB55" s="903"/>
    </row>
    <row r="56" spans="1:28" ht="11.45" customHeight="1" x14ac:dyDescent="0.25">
      <c r="A56" s="901"/>
      <c r="B56" s="902"/>
      <c r="C56" s="902"/>
      <c r="D56" s="902"/>
      <c r="E56" s="902"/>
      <c r="F56" s="902"/>
      <c r="G56" s="902"/>
      <c r="H56" s="902"/>
      <c r="I56" s="903"/>
      <c r="K56" s="907"/>
      <c r="L56" s="908"/>
      <c r="M56" s="908"/>
      <c r="N56" s="909"/>
      <c r="O56" s="334"/>
      <c r="Q56" s="901"/>
      <c r="R56" s="902"/>
      <c r="S56" s="902"/>
      <c r="T56" s="902"/>
      <c r="U56" s="902"/>
      <c r="V56" s="902"/>
      <c r="W56" s="902"/>
      <c r="X56" s="902"/>
      <c r="Y56" s="902"/>
      <c r="Z56" s="902"/>
      <c r="AA56" s="902"/>
      <c r="AB56" s="903"/>
    </row>
    <row r="57" spans="1:28" ht="11.45" customHeight="1" thickBot="1" x14ac:dyDescent="0.3">
      <c r="A57" s="894" t="s">
        <v>87</v>
      </c>
      <c r="B57" s="736"/>
      <c r="C57" s="736"/>
      <c r="D57" s="736"/>
      <c r="E57" s="736"/>
      <c r="F57" s="736"/>
      <c r="G57" s="736"/>
      <c r="H57" s="736"/>
      <c r="I57" s="737"/>
      <c r="K57" s="894" t="s">
        <v>165</v>
      </c>
      <c r="L57" s="895"/>
      <c r="M57" s="736"/>
      <c r="N57" s="737"/>
      <c r="O57" s="335"/>
      <c r="Q57" s="894" t="s">
        <v>166</v>
      </c>
      <c r="R57" s="895"/>
      <c r="S57" s="736"/>
      <c r="T57" s="736"/>
      <c r="U57" s="736"/>
      <c r="V57" s="736"/>
      <c r="W57" s="736"/>
      <c r="X57" s="736"/>
      <c r="Y57" s="736"/>
      <c r="Z57" s="736"/>
      <c r="AA57" s="336"/>
      <c r="AB57" s="337"/>
    </row>
  </sheetData>
  <sheetProtection algorithmName="SHA-512" hashValue="FV5KAH9FVK0P7/9pAuNSWqzNZHTA1BEGKoRq5I1Jv4IwmpSuJ4MNkNiaIdmxQ8iKg09cT+PW+BGVrhtpo8vBMQ==" saltValue="D/+eIH9jyJP+joXh/HlWeA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22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List40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IF(Soupiska!W27="N",Soupiska!B27,"NE")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Soupiska!C27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Soupiska!E27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Soupiska!I27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Soupiska!K27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 t="s">
        <v>0</v>
      </c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Soupiska!L27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Soupiska!N27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Soupiska!P27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Soupiska!C28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Soupiska!E28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Soupiska!I28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 t="s">
        <v>0</v>
      </c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DATE(IF(MID(Soupiska!C29,1,2)*1 &gt; YEAR(TODAY())-2000, 1900, 2000) + MID(Soupiska!C29,1,2), MOD(MID(Soupiska!C29,3,2),50), MID(Soupiska!C29,5,2))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 t="s">
        <v>0</v>
      </c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Soupiska!I29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I14cHcra6gCbC5dsmbXN9SQVTAHwzHHqQT6Rk4aVjReQi8VeDMsCqplKdr5H/f9/V9XqpFHqweKXB5QntWsx0A==" saltValue="k1P+ilO1oMnE41+1mBTO6w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23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List41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style="150" customWidth="1"/>
    <col min="2" max="2" width="4.42578125" style="150" customWidth="1"/>
    <col min="3" max="3" width="4.5703125" style="150" customWidth="1"/>
    <col min="4" max="4" width="0.42578125" style="150" customWidth="1"/>
    <col min="5" max="5" width="5.42578125" style="150" customWidth="1"/>
    <col min="6" max="6" width="0.42578125" style="150" customWidth="1"/>
    <col min="7" max="7" width="4.42578125" style="150" customWidth="1"/>
    <col min="8" max="8" width="1.42578125" style="150" customWidth="1"/>
    <col min="9" max="9" width="4.85546875" style="150" customWidth="1"/>
    <col min="10" max="10" width="4.42578125" style="150" customWidth="1"/>
    <col min="11" max="11" width="4.85546875" style="150" customWidth="1"/>
    <col min="12" max="13" width="2.42578125" style="150" customWidth="1"/>
    <col min="14" max="14" width="4.85546875" style="150" customWidth="1"/>
    <col min="15" max="15" width="2.5703125" style="150" customWidth="1"/>
    <col min="16" max="16" width="2.85546875" style="150" customWidth="1"/>
    <col min="17" max="17" width="4.85546875" style="150" customWidth="1"/>
    <col min="18" max="19" width="2.42578125" style="150" customWidth="1"/>
    <col min="20" max="20" width="4.42578125" style="150" customWidth="1"/>
    <col min="21" max="22" width="2.42578125" style="150" customWidth="1"/>
    <col min="23" max="23" width="4.42578125" style="150" customWidth="1"/>
    <col min="24" max="25" width="2.42578125" style="150" customWidth="1"/>
    <col min="26" max="26" width="4.42578125" style="150" customWidth="1"/>
    <col min="27" max="27" width="2.5703125" style="150" customWidth="1"/>
    <col min="28" max="28" width="3" style="150" customWidth="1"/>
    <col min="29" max="16384" width="8.85546875" style="150"/>
  </cols>
  <sheetData>
    <row r="1" spans="1:28" ht="19.899999999999999" customHeight="1" x14ac:dyDescent="0.35">
      <c r="H1" s="724" t="s">
        <v>196</v>
      </c>
      <c r="I1" s="724"/>
      <c r="J1" s="724"/>
      <c r="K1" s="724"/>
      <c r="L1" s="724"/>
      <c r="M1" s="724"/>
      <c r="N1" s="724"/>
      <c r="O1" s="724"/>
      <c r="P1" s="724"/>
      <c r="Q1" s="724"/>
      <c r="R1" s="724"/>
      <c r="S1" s="724"/>
      <c r="T1" s="724"/>
      <c r="U1" s="724"/>
      <c r="V1" s="724"/>
      <c r="W1" s="724"/>
      <c r="X1" s="724"/>
      <c r="Y1" s="724"/>
      <c r="Z1" s="724"/>
      <c r="AA1" s="724"/>
      <c r="AB1" s="724"/>
    </row>
    <row r="2" spans="1:28" ht="14.45" customHeight="1" thickBot="1" x14ac:dyDescent="0.3">
      <c r="H2" s="237" t="s">
        <v>0</v>
      </c>
      <c r="I2" s="725" t="s">
        <v>1</v>
      </c>
      <c r="J2" s="726"/>
      <c r="K2" s="726"/>
      <c r="L2" s="726"/>
      <c r="M2" s="726"/>
      <c r="N2" s="726"/>
      <c r="O2" s="726"/>
      <c r="P2" s="726"/>
      <c r="Q2" s="726"/>
      <c r="R2" s="726"/>
      <c r="S2" s="726"/>
      <c r="T2" s="726"/>
      <c r="U2" s="726"/>
      <c r="V2" s="726"/>
      <c r="W2" s="726"/>
      <c r="X2" s="726"/>
      <c r="Y2" s="726"/>
      <c r="Z2" s="726"/>
      <c r="AA2" s="726"/>
      <c r="AB2" s="726"/>
    </row>
    <row r="3" spans="1:28" ht="18.600000000000001" customHeight="1" thickBot="1" x14ac:dyDescent="0.4">
      <c r="A3" s="727" t="s">
        <v>2</v>
      </c>
      <c r="B3" s="728"/>
      <c r="C3" s="729"/>
      <c r="H3" s="238" t="s">
        <v>0</v>
      </c>
      <c r="I3" s="730" t="s">
        <v>167</v>
      </c>
      <c r="J3" s="731"/>
      <c r="K3" s="731"/>
      <c r="L3" s="731"/>
      <c r="M3" s="731"/>
      <c r="N3" s="731"/>
      <c r="O3" s="731"/>
      <c r="P3" s="731"/>
      <c r="Q3" s="731"/>
      <c r="R3" s="731"/>
      <c r="S3" s="731"/>
      <c r="T3" s="731"/>
      <c r="U3" s="731"/>
      <c r="V3" s="731"/>
      <c r="W3" s="731"/>
      <c r="X3" s="731"/>
      <c r="Y3" s="731"/>
      <c r="Z3" s="731"/>
      <c r="AA3" s="731"/>
      <c r="AB3" s="731"/>
    </row>
    <row r="4" spans="1:28" ht="10.9" customHeight="1" thickBot="1" x14ac:dyDescent="0.3">
      <c r="A4" s="732" t="str">
        <f ca="1">IF(Soupiska!W30="N",Soupiska!B30,"NE")</f>
        <v>NE</v>
      </c>
      <c r="B4" s="372"/>
      <c r="C4" s="733"/>
      <c r="E4" s="738" t="s">
        <v>5</v>
      </c>
      <c r="F4" s="739"/>
      <c r="G4" s="739"/>
      <c r="H4" s="239"/>
      <c r="I4" s="742" t="s">
        <v>91</v>
      </c>
      <c r="J4" s="686"/>
      <c r="K4" s="742" t="s">
        <v>92</v>
      </c>
      <c r="L4" s="743"/>
      <c r="M4" s="686"/>
      <c r="N4" s="640" t="s">
        <v>93</v>
      </c>
      <c r="O4" s="641"/>
      <c r="P4" s="642"/>
      <c r="Q4" s="742" t="s">
        <v>94</v>
      </c>
      <c r="R4" s="743"/>
      <c r="S4" s="686"/>
      <c r="T4" s="742" t="s">
        <v>95</v>
      </c>
      <c r="U4" s="743"/>
      <c r="V4" s="686"/>
      <c r="W4" s="742" t="s">
        <v>96</v>
      </c>
      <c r="X4" s="743"/>
      <c r="Y4" s="686"/>
      <c r="Z4" s="742" t="s">
        <v>96</v>
      </c>
      <c r="AA4" s="743"/>
      <c r="AB4" s="686"/>
    </row>
    <row r="5" spans="1:28" ht="11.45" customHeight="1" thickBot="1" x14ac:dyDescent="0.3">
      <c r="A5" s="734"/>
      <c r="B5" s="372"/>
      <c r="C5" s="733"/>
      <c r="D5" s="240"/>
      <c r="E5" s="740"/>
      <c r="F5" s="741"/>
      <c r="G5" s="741"/>
      <c r="H5" s="241"/>
      <c r="I5" s="742" t="s">
        <v>97</v>
      </c>
      <c r="J5" s="686"/>
      <c r="K5" s="742" t="s">
        <v>98</v>
      </c>
      <c r="L5" s="743"/>
      <c r="M5" s="686"/>
      <c r="N5" s="643"/>
      <c r="O5" s="644"/>
      <c r="P5" s="645"/>
      <c r="Q5" s="742" t="s">
        <v>99</v>
      </c>
      <c r="R5" s="743"/>
      <c r="S5" s="686"/>
      <c r="T5" s="742" t="s">
        <v>100</v>
      </c>
      <c r="U5" s="743"/>
      <c r="V5" s="686"/>
      <c r="W5" s="742" t="s">
        <v>101</v>
      </c>
      <c r="X5" s="743"/>
      <c r="Y5" s="686"/>
      <c r="Z5" s="742" t="s">
        <v>102</v>
      </c>
      <c r="AA5" s="743"/>
      <c r="AB5" s="744"/>
    </row>
    <row r="6" spans="1:28" ht="12" customHeight="1" x14ac:dyDescent="0.25">
      <c r="A6" s="734"/>
      <c r="B6" s="372"/>
      <c r="C6" s="733"/>
      <c r="D6" s="240"/>
      <c r="E6" s="773" t="s">
        <v>20</v>
      </c>
      <c r="F6" s="774"/>
      <c r="G6" s="774"/>
      <c r="H6" s="242"/>
      <c r="I6" s="243">
        <v>40</v>
      </c>
      <c r="J6" s="244"/>
      <c r="K6" s="245">
        <v>80</v>
      </c>
      <c r="L6" s="630"/>
      <c r="M6" s="631"/>
      <c r="N6" s="246">
        <v>80</v>
      </c>
      <c r="O6" s="636"/>
      <c r="P6" s="637"/>
      <c r="Q6" s="245" t="s">
        <v>103</v>
      </c>
      <c r="R6" s="745"/>
      <c r="S6" s="637"/>
      <c r="T6" s="245">
        <v>80</v>
      </c>
      <c r="U6" s="710"/>
      <c r="V6" s="711"/>
      <c r="W6" s="247">
        <v>80</v>
      </c>
      <c r="X6" s="636"/>
      <c r="Y6" s="637"/>
      <c r="Z6" s="247">
        <v>80</v>
      </c>
      <c r="AA6" s="636"/>
      <c r="AB6" s="637"/>
    </row>
    <row r="7" spans="1:28" ht="12" customHeight="1" thickBot="1" x14ac:dyDescent="0.3">
      <c r="A7" s="735"/>
      <c r="B7" s="736"/>
      <c r="C7" s="737"/>
      <c r="D7" s="240"/>
      <c r="E7" s="775" t="s">
        <v>21</v>
      </c>
      <c r="F7" s="776"/>
      <c r="G7" s="776"/>
      <c r="H7" s="248"/>
      <c r="I7" s="249">
        <v>10</v>
      </c>
      <c r="J7" s="250"/>
      <c r="K7" s="251">
        <v>20</v>
      </c>
      <c r="L7" s="632" t="s">
        <v>0</v>
      </c>
      <c r="M7" s="633"/>
      <c r="N7" s="252">
        <v>20</v>
      </c>
      <c r="O7" s="638"/>
      <c r="P7" s="639"/>
      <c r="Q7" s="251">
        <v>20</v>
      </c>
      <c r="R7" s="746" t="s">
        <v>0</v>
      </c>
      <c r="S7" s="747"/>
      <c r="T7" s="253">
        <v>20</v>
      </c>
      <c r="U7" s="710"/>
      <c r="V7" s="711"/>
      <c r="W7" s="254">
        <v>20</v>
      </c>
      <c r="X7" s="638"/>
      <c r="Y7" s="639"/>
      <c r="Z7" s="254">
        <v>20</v>
      </c>
      <c r="AA7" s="638"/>
      <c r="AB7" s="639"/>
    </row>
    <row r="8" spans="1:28" ht="13.9" customHeight="1" thickBot="1" x14ac:dyDescent="0.3">
      <c r="A8" s="255"/>
      <c r="B8" s="255"/>
      <c r="C8" s="240"/>
      <c r="D8" s="240"/>
      <c r="E8" s="777" t="s">
        <v>23</v>
      </c>
      <c r="F8" s="778"/>
      <c r="G8" s="778"/>
      <c r="H8" s="256"/>
      <c r="I8" s="257">
        <v>50</v>
      </c>
      <c r="J8" s="258">
        <f>SUM(J6:J7)</f>
        <v>0</v>
      </c>
      <c r="K8" s="259">
        <v>100</v>
      </c>
      <c r="L8" s="634">
        <f>SUM(L6:M7)</f>
        <v>0</v>
      </c>
      <c r="M8" s="635"/>
      <c r="N8" s="259">
        <v>100</v>
      </c>
      <c r="O8" s="634">
        <f>SUM(O6:O7)</f>
        <v>0</v>
      </c>
      <c r="P8" s="635"/>
      <c r="Q8" s="259">
        <v>100</v>
      </c>
      <c r="R8" s="634">
        <f>SUM(R6:S7)</f>
        <v>0</v>
      </c>
      <c r="S8" s="635"/>
      <c r="T8" s="259">
        <v>100</v>
      </c>
      <c r="U8" s="634">
        <f>SUM(U6:V7)</f>
        <v>0</v>
      </c>
      <c r="V8" s="635"/>
      <c r="W8" s="259">
        <v>100</v>
      </c>
      <c r="X8" s="634">
        <f>SUM(X6:Y7)</f>
        <v>0</v>
      </c>
      <c r="Y8" s="635"/>
      <c r="Z8" s="259">
        <v>100</v>
      </c>
      <c r="AA8" s="634">
        <f>SUM(AA6:AB7)</f>
        <v>0</v>
      </c>
      <c r="AB8" s="635"/>
    </row>
    <row r="9" spans="1:28" ht="0.6" customHeight="1" thickBot="1" x14ac:dyDescent="0.3">
      <c r="A9" s="255"/>
      <c r="B9" s="255"/>
      <c r="C9" s="240"/>
      <c r="D9" s="240"/>
      <c r="E9" s="240"/>
      <c r="F9" s="240"/>
      <c r="G9" s="240"/>
      <c r="P9" s="260"/>
    </row>
    <row r="10" spans="1:28" ht="13.9" customHeight="1" thickBot="1" x14ac:dyDescent="0.3">
      <c r="A10" s="779" t="s">
        <v>4</v>
      </c>
      <c r="B10" s="736"/>
      <c r="C10" s="736"/>
      <c r="D10" s="736"/>
      <c r="E10" s="736"/>
      <c r="F10" s="736"/>
      <c r="G10" s="736"/>
      <c r="I10" s="748" t="s">
        <v>27</v>
      </c>
      <c r="J10" s="749"/>
      <c r="K10" s="749"/>
      <c r="L10" s="749"/>
      <c r="M10" s="750"/>
      <c r="N10" s="769" t="s">
        <v>91</v>
      </c>
      <c r="O10" s="769"/>
      <c r="P10" s="770"/>
      <c r="Q10" s="782" t="s">
        <v>104</v>
      </c>
      <c r="R10" s="780"/>
      <c r="S10" s="781"/>
      <c r="T10" s="782" t="s">
        <v>94</v>
      </c>
      <c r="U10" s="780"/>
      <c r="V10" s="781"/>
      <c r="W10" s="782" t="s">
        <v>105</v>
      </c>
      <c r="X10" s="780"/>
      <c r="Y10" s="783"/>
      <c r="Z10" s="748" t="s">
        <v>106</v>
      </c>
      <c r="AA10" s="749"/>
      <c r="AB10" s="750"/>
    </row>
    <row r="11" spans="1:28" ht="13.9" customHeight="1" thickBot="1" x14ac:dyDescent="0.3">
      <c r="A11" s="757" t="s">
        <v>10</v>
      </c>
      <c r="B11" s="728"/>
      <c r="C11" s="760">
        <f>Soupiska!C30</f>
        <v>0</v>
      </c>
      <c r="D11" s="728"/>
      <c r="E11" s="728"/>
      <c r="F11" s="728"/>
      <c r="G11" s="729"/>
      <c r="I11" s="751"/>
      <c r="J11" s="752"/>
      <c r="K11" s="752"/>
      <c r="L11" s="752"/>
      <c r="M11" s="753"/>
      <c r="N11" s="763" t="s">
        <v>97</v>
      </c>
      <c r="O11" s="764"/>
      <c r="P11" s="765"/>
      <c r="Q11" s="769" t="s">
        <v>107</v>
      </c>
      <c r="R11" s="769"/>
      <c r="S11" s="770"/>
      <c r="T11" s="771" t="s">
        <v>99</v>
      </c>
      <c r="U11" s="769"/>
      <c r="V11" s="770"/>
      <c r="W11" s="771" t="s">
        <v>108</v>
      </c>
      <c r="X11" s="769"/>
      <c r="Y11" s="772"/>
      <c r="Z11" s="751"/>
      <c r="AA11" s="752"/>
      <c r="AB11" s="753"/>
    </row>
    <row r="12" spans="1:28" ht="13.9" customHeight="1" thickBot="1" x14ac:dyDescent="0.3">
      <c r="A12" s="758"/>
      <c r="B12" s="759"/>
      <c r="C12" s="761"/>
      <c r="D12" s="759"/>
      <c r="E12" s="759"/>
      <c r="F12" s="759"/>
      <c r="G12" s="762"/>
      <c r="H12" s="261"/>
      <c r="I12" s="754"/>
      <c r="J12" s="755"/>
      <c r="K12" s="755"/>
      <c r="L12" s="755"/>
      <c r="M12" s="756"/>
      <c r="N12" s="766"/>
      <c r="O12" s="767"/>
      <c r="P12" s="768"/>
      <c r="Q12" s="780" t="s">
        <v>109</v>
      </c>
      <c r="R12" s="780"/>
      <c r="S12" s="781"/>
      <c r="T12" s="782" t="s">
        <v>110</v>
      </c>
      <c r="U12" s="780"/>
      <c r="V12" s="781"/>
      <c r="W12" s="782" t="s">
        <v>111</v>
      </c>
      <c r="X12" s="780"/>
      <c r="Y12" s="783"/>
      <c r="Z12" s="754"/>
      <c r="AA12" s="755"/>
      <c r="AB12" s="756"/>
    </row>
    <row r="13" spans="1:28" ht="13.15" customHeight="1" x14ac:dyDescent="0.25">
      <c r="A13" s="784" t="s">
        <v>112</v>
      </c>
      <c r="B13" s="785"/>
      <c r="C13" s="786">
        <f>Soupiska!E30</f>
        <v>0</v>
      </c>
      <c r="D13" s="787"/>
      <c r="E13" s="787"/>
      <c r="F13" s="787"/>
      <c r="G13" s="788"/>
      <c r="I13" s="789" t="s">
        <v>113</v>
      </c>
      <c r="J13" s="790"/>
      <c r="K13" s="790"/>
      <c r="L13" s="790"/>
      <c r="M13" s="791"/>
      <c r="N13" s="262">
        <v>10</v>
      </c>
      <c r="O13" s="800"/>
      <c r="P13" s="801"/>
      <c r="Q13" s="245">
        <v>10</v>
      </c>
      <c r="R13" s="650" t="s">
        <v>0</v>
      </c>
      <c r="S13" s="651"/>
      <c r="T13" s="245">
        <v>10</v>
      </c>
      <c r="U13" s="1214" t="s">
        <v>0</v>
      </c>
      <c r="V13" s="1215"/>
      <c r="W13" s="245">
        <v>10</v>
      </c>
      <c r="X13" s="650" t="s">
        <v>0</v>
      </c>
      <c r="Y13" s="651"/>
      <c r="Z13" s="262">
        <v>10</v>
      </c>
      <c r="AA13" s="658"/>
      <c r="AB13" s="659"/>
    </row>
    <row r="14" spans="1:28" ht="13.15" customHeight="1" x14ac:dyDescent="0.25">
      <c r="A14" s="792" t="s">
        <v>114</v>
      </c>
      <c r="B14" s="793"/>
      <c r="C14" s="761"/>
      <c r="D14" s="759"/>
      <c r="E14" s="759"/>
      <c r="F14" s="759"/>
      <c r="G14" s="762"/>
      <c r="I14" s="794" t="s">
        <v>115</v>
      </c>
      <c r="J14" s="774"/>
      <c r="K14" s="774"/>
      <c r="L14" s="774"/>
      <c r="M14" s="795"/>
      <c r="N14" s="263">
        <v>10</v>
      </c>
      <c r="O14" s="646" t="s">
        <v>116</v>
      </c>
      <c r="P14" s="647"/>
      <c r="Q14" s="263">
        <v>10</v>
      </c>
      <c r="R14" s="646" t="s">
        <v>0</v>
      </c>
      <c r="S14" s="647"/>
      <c r="T14" s="263" t="s">
        <v>40</v>
      </c>
      <c r="U14" s="680" t="s">
        <v>40</v>
      </c>
      <c r="V14" s="653"/>
      <c r="W14" s="263" t="s">
        <v>40</v>
      </c>
      <c r="X14" s="626" t="s">
        <v>40</v>
      </c>
      <c r="Y14" s="627"/>
      <c r="Z14" s="263">
        <v>10</v>
      </c>
      <c r="AA14" s="660"/>
      <c r="AB14" s="661"/>
    </row>
    <row r="15" spans="1:28" ht="13.15" customHeight="1" x14ac:dyDescent="0.25">
      <c r="A15" s="264" t="s">
        <v>22</v>
      </c>
      <c r="B15" s="265"/>
      <c r="C15" s="807">
        <f>Soupiska!I30</f>
        <v>0</v>
      </c>
      <c r="D15" s="797"/>
      <c r="E15" s="797"/>
      <c r="F15" s="797"/>
      <c r="G15" s="798"/>
      <c r="I15" s="794" t="s">
        <v>117</v>
      </c>
      <c r="J15" s="774"/>
      <c r="K15" s="774"/>
      <c r="L15" s="774"/>
      <c r="M15" s="795"/>
      <c r="N15" s="263" t="s">
        <v>40</v>
      </c>
      <c r="O15" s="626" t="s">
        <v>40</v>
      </c>
      <c r="P15" s="627"/>
      <c r="Q15" s="263" t="s">
        <v>40</v>
      </c>
      <c r="R15" s="626" t="s">
        <v>40</v>
      </c>
      <c r="S15" s="627"/>
      <c r="T15" s="266">
        <v>10</v>
      </c>
      <c r="U15" s="710" t="s">
        <v>0</v>
      </c>
      <c r="V15" s="711"/>
      <c r="W15" s="263">
        <v>10</v>
      </c>
      <c r="X15" s="662"/>
      <c r="Y15" s="663"/>
      <c r="Z15" s="263" t="s">
        <v>40</v>
      </c>
      <c r="AA15" s="626" t="s">
        <v>40</v>
      </c>
      <c r="AB15" s="627"/>
    </row>
    <row r="16" spans="1:28" ht="13.15" customHeight="1" x14ac:dyDescent="0.25">
      <c r="A16" s="264" t="s">
        <v>24</v>
      </c>
      <c r="B16" s="265"/>
      <c r="C16" s="807">
        <f>Soupiska!K30</f>
        <v>0</v>
      </c>
      <c r="D16" s="797"/>
      <c r="E16" s="797"/>
      <c r="F16" s="797"/>
      <c r="G16" s="798"/>
      <c r="I16" s="794" t="s">
        <v>118</v>
      </c>
      <c r="J16" s="774"/>
      <c r="K16" s="774"/>
      <c r="L16" s="774"/>
      <c r="M16" s="795"/>
      <c r="N16" s="263">
        <v>10</v>
      </c>
      <c r="O16" s="646" t="s">
        <v>116</v>
      </c>
      <c r="P16" s="647"/>
      <c r="Q16" s="263">
        <v>10</v>
      </c>
      <c r="R16" s="646" t="s">
        <v>0</v>
      </c>
      <c r="S16" s="647"/>
      <c r="T16" s="266">
        <v>10</v>
      </c>
      <c r="U16" s="710"/>
      <c r="V16" s="711" t="s">
        <v>0</v>
      </c>
      <c r="W16" s="263" t="s">
        <v>119</v>
      </c>
      <c r="X16" s="646" t="s">
        <v>0</v>
      </c>
      <c r="Y16" s="647"/>
      <c r="Z16" s="263">
        <v>10</v>
      </c>
      <c r="AA16" s="660"/>
      <c r="AB16" s="661"/>
    </row>
    <row r="17" spans="1:28" ht="13.15" customHeight="1" x14ac:dyDescent="0.25">
      <c r="A17" s="264" t="s">
        <v>120</v>
      </c>
      <c r="B17" s="265"/>
      <c r="C17" s="808">
        <f>Soupiska!L30</f>
        <v>0</v>
      </c>
      <c r="D17" s="809"/>
      <c r="E17" s="809"/>
      <c r="F17" s="809"/>
      <c r="G17" s="810"/>
      <c r="I17" s="794" t="s">
        <v>121</v>
      </c>
      <c r="J17" s="774"/>
      <c r="K17" s="774"/>
      <c r="L17" s="774"/>
      <c r="M17" s="795"/>
      <c r="N17" s="263" t="s">
        <v>40</v>
      </c>
      <c r="O17" s="626" t="s">
        <v>40</v>
      </c>
      <c r="P17" s="627"/>
      <c r="Q17" s="263">
        <v>10</v>
      </c>
      <c r="R17" s="646"/>
      <c r="S17" s="647"/>
      <c r="T17" s="266">
        <v>10</v>
      </c>
      <c r="U17" s="710"/>
      <c r="V17" s="711" t="s">
        <v>0</v>
      </c>
      <c r="W17" s="263">
        <v>10</v>
      </c>
      <c r="X17" s="662"/>
      <c r="Y17" s="663"/>
      <c r="Z17" s="263">
        <v>10</v>
      </c>
      <c r="AA17" s="662"/>
      <c r="AB17" s="663"/>
    </row>
    <row r="18" spans="1:28" ht="13.15" customHeight="1" x14ac:dyDescent="0.25">
      <c r="A18" s="264" t="s">
        <v>26</v>
      </c>
      <c r="B18" s="265"/>
      <c r="C18" s="807">
        <f>Soupiska!N30</f>
        <v>0</v>
      </c>
      <c r="D18" s="797"/>
      <c r="E18" s="797"/>
      <c r="F18" s="797"/>
      <c r="G18" s="798"/>
      <c r="I18" s="794" t="s">
        <v>122</v>
      </c>
      <c r="J18" s="774"/>
      <c r="K18" s="774"/>
      <c r="L18" s="774"/>
      <c r="M18" s="795"/>
      <c r="N18" s="263" t="s">
        <v>40</v>
      </c>
      <c r="O18" s="626" t="s">
        <v>40</v>
      </c>
      <c r="P18" s="627"/>
      <c r="Q18" s="263">
        <v>10</v>
      </c>
      <c r="R18" s="646" t="s">
        <v>0</v>
      </c>
      <c r="S18" s="647"/>
      <c r="T18" s="266">
        <v>10</v>
      </c>
      <c r="U18" s="710"/>
      <c r="V18" s="711" t="s">
        <v>0</v>
      </c>
      <c r="W18" s="263">
        <v>10</v>
      </c>
      <c r="X18" s="646" t="s">
        <v>0</v>
      </c>
      <c r="Y18" s="647"/>
      <c r="Z18" s="263" t="s">
        <v>40</v>
      </c>
      <c r="AA18" s="626" t="s">
        <v>40</v>
      </c>
      <c r="AB18" s="627"/>
    </row>
    <row r="19" spans="1:28" ht="13.15" customHeight="1" thickBot="1" x14ac:dyDescent="0.3">
      <c r="A19" s="267" t="s">
        <v>34</v>
      </c>
      <c r="B19" s="268"/>
      <c r="C19" s="1216">
        <f>Soupiska!P30</f>
        <v>0</v>
      </c>
      <c r="D19" s="803"/>
      <c r="E19" s="803"/>
      <c r="F19" s="803"/>
      <c r="G19" s="804"/>
      <c r="I19" s="794" t="s">
        <v>49</v>
      </c>
      <c r="J19" s="774"/>
      <c r="K19" s="774"/>
      <c r="L19" s="774"/>
      <c r="M19" s="795"/>
      <c r="N19" s="263">
        <v>10</v>
      </c>
      <c r="O19" s="646" t="s">
        <v>0</v>
      </c>
      <c r="P19" s="647"/>
      <c r="Q19" s="263">
        <v>10</v>
      </c>
      <c r="R19" s="646" t="s">
        <v>0</v>
      </c>
      <c r="S19" s="647"/>
      <c r="T19" s="269" t="s">
        <v>44</v>
      </c>
      <c r="U19" s="710"/>
      <c r="V19" s="711" t="s">
        <v>40</v>
      </c>
      <c r="W19" s="263" t="s">
        <v>40</v>
      </c>
      <c r="X19" s="626" t="s">
        <v>40</v>
      </c>
      <c r="Y19" s="627"/>
      <c r="Z19" s="263">
        <v>10</v>
      </c>
      <c r="AA19" s="662"/>
      <c r="AB19" s="663"/>
    </row>
    <row r="20" spans="1:28" ht="13.15" customHeight="1" thickBot="1" x14ac:dyDescent="0.3">
      <c r="A20" s="805" t="s">
        <v>37</v>
      </c>
      <c r="B20" s="806"/>
      <c r="C20" s="806"/>
      <c r="D20" s="806"/>
      <c r="E20" s="806"/>
      <c r="F20" s="806"/>
      <c r="G20" s="806"/>
      <c r="I20" s="794" t="s">
        <v>123</v>
      </c>
      <c r="J20" s="774"/>
      <c r="K20" s="774"/>
      <c r="L20" s="774"/>
      <c r="M20" s="795"/>
      <c r="N20" s="263" t="s">
        <v>40</v>
      </c>
      <c r="O20" s="626" t="s">
        <v>40</v>
      </c>
      <c r="P20" s="627"/>
      <c r="Q20" s="263">
        <v>10</v>
      </c>
      <c r="R20" s="646" t="s">
        <v>0</v>
      </c>
      <c r="S20" s="647"/>
      <c r="T20" s="266">
        <v>10</v>
      </c>
      <c r="U20" s="710"/>
      <c r="V20" s="711" t="s">
        <v>0</v>
      </c>
      <c r="W20" s="263" t="s">
        <v>40</v>
      </c>
      <c r="X20" s="626" t="s">
        <v>40</v>
      </c>
      <c r="Y20" s="627"/>
      <c r="Z20" s="263" t="s">
        <v>40</v>
      </c>
      <c r="AA20" s="626" t="s">
        <v>40</v>
      </c>
      <c r="AB20" s="627"/>
    </row>
    <row r="21" spans="1:28" ht="13.15" customHeight="1" x14ac:dyDescent="0.25">
      <c r="A21" s="826" t="s">
        <v>10</v>
      </c>
      <c r="B21" s="827"/>
      <c r="C21" s="828">
        <f>Soupiska!C31</f>
        <v>0</v>
      </c>
      <c r="D21" s="827"/>
      <c r="E21" s="827"/>
      <c r="F21" s="827"/>
      <c r="G21" s="829"/>
      <c r="I21" s="794" t="s">
        <v>124</v>
      </c>
      <c r="J21" s="774"/>
      <c r="K21" s="774"/>
      <c r="L21" s="774"/>
      <c r="M21" s="795"/>
      <c r="N21" s="263" t="s">
        <v>40</v>
      </c>
      <c r="O21" s="626" t="s">
        <v>40</v>
      </c>
      <c r="P21" s="627"/>
      <c r="Q21" s="263">
        <v>10</v>
      </c>
      <c r="R21" s="646" t="s">
        <v>0</v>
      </c>
      <c r="S21" s="647"/>
      <c r="T21" s="269" t="s">
        <v>40</v>
      </c>
      <c r="U21" s="718" t="s">
        <v>44</v>
      </c>
      <c r="V21" s="719"/>
      <c r="W21" s="263">
        <v>10</v>
      </c>
      <c r="X21" s="646" t="s">
        <v>0</v>
      </c>
      <c r="Y21" s="647"/>
      <c r="Z21" s="263" t="s">
        <v>40</v>
      </c>
      <c r="AA21" s="626" t="s">
        <v>40</v>
      </c>
      <c r="AB21" s="627"/>
    </row>
    <row r="22" spans="1:28" ht="13.15" customHeight="1" x14ac:dyDescent="0.25">
      <c r="A22" s="819" t="s">
        <v>38</v>
      </c>
      <c r="B22" s="820"/>
      <c r="C22" s="830">
        <f>Soupiska!E31</f>
        <v>0</v>
      </c>
      <c r="D22" s="820"/>
      <c r="E22" s="820"/>
      <c r="F22" s="820"/>
      <c r="G22" s="822"/>
      <c r="I22" s="794" t="s">
        <v>125</v>
      </c>
      <c r="J22" s="774"/>
      <c r="K22" s="774"/>
      <c r="L22" s="774"/>
      <c r="M22" s="795"/>
      <c r="N22" s="263" t="s">
        <v>40</v>
      </c>
      <c r="O22" s="626" t="s">
        <v>40</v>
      </c>
      <c r="P22" s="627"/>
      <c r="Q22" s="263" t="s">
        <v>40</v>
      </c>
      <c r="R22" s="626" t="s">
        <v>40</v>
      </c>
      <c r="S22" s="627"/>
      <c r="T22" s="266">
        <v>10</v>
      </c>
      <c r="U22" s="710"/>
      <c r="V22" s="711" t="s">
        <v>0</v>
      </c>
      <c r="W22" s="263">
        <v>10</v>
      </c>
      <c r="X22" s="646" t="s">
        <v>0</v>
      </c>
      <c r="Y22" s="647"/>
      <c r="Z22" s="263" t="s">
        <v>40</v>
      </c>
      <c r="AA22" s="626" t="s">
        <v>40</v>
      </c>
      <c r="AB22" s="627"/>
    </row>
    <row r="23" spans="1:28" ht="13.15" customHeight="1" x14ac:dyDescent="0.25">
      <c r="A23" s="811" t="s">
        <v>42</v>
      </c>
      <c r="B23" s="812"/>
      <c r="C23" s="815">
        <f>Soupiska!I31</f>
        <v>0</v>
      </c>
      <c r="D23" s="812"/>
      <c r="E23" s="812"/>
      <c r="F23" s="812"/>
      <c r="G23" s="816"/>
      <c r="I23" s="794" t="s">
        <v>126</v>
      </c>
      <c r="J23" s="774"/>
      <c r="K23" s="774"/>
      <c r="L23" s="774"/>
      <c r="M23" s="795"/>
      <c r="N23" s="263" t="s">
        <v>40</v>
      </c>
      <c r="O23" s="626" t="s">
        <v>40</v>
      </c>
      <c r="P23" s="627"/>
      <c r="Q23" s="263">
        <v>10</v>
      </c>
      <c r="R23" s="646" t="s">
        <v>0</v>
      </c>
      <c r="S23" s="647"/>
      <c r="T23" s="266">
        <v>10</v>
      </c>
      <c r="U23" s="710"/>
      <c r="V23" s="711" t="s">
        <v>0</v>
      </c>
      <c r="W23" s="263">
        <v>10</v>
      </c>
      <c r="X23" s="646" t="s">
        <v>0</v>
      </c>
      <c r="Y23" s="647"/>
      <c r="Z23" s="263" t="s">
        <v>40</v>
      </c>
      <c r="AA23" s="626" t="s">
        <v>40</v>
      </c>
      <c r="AB23" s="627"/>
    </row>
    <row r="24" spans="1:28" ht="13.15" customHeight="1" x14ac:dyDescent="0.25">
      <c r="A24" s="813"/>
      <c r="B24" s="814"/>
      <c r="C24" s="817"/>
      <c r="D24" s="814"/>
      <c r="E24" s="814"/>
      <c r="F24" s="814"/>
      <c r="G24" s="818"/>
      <c r="I24" s="794" t="s">
        <v>127</v>
      </c>
      <c r="J24" s="774"/>
      <c r="K24" s="774"/>
      <c r="L24" s="774"/>
      <c r="M24" s="795"/>
      <c r="N24" s="263" t="s">
        <v>40</v>
      </c>
      <c r="O24" s="626" t="s">
        <v>40</v>
      </c>
      <c r="P24" s="627"/>
      <c r="Q24" s="263" t="s">
        <v>40</v>
      </c>
      <c r="R24" s="626" t="s">
        <v>40</v>
      </c>
      <c r="S24" s="627"/>
      <c r="T24" s="266">
        <v>10</v>
      </c>
      <c r="U24" s="710"/>
      <c r="V24" s="711" t="s">
        <v>116</v>
      </c>
      <c r="W24" s="263">
        <v>10</v>
      </c>
      <c r="X24" s="648"/>
      <c r="Y24" s="649"/>
      <c r="Z24" s="263" t="s">
        <v>40</v>
      </c>
      <c r="AA24" s="626" t="s">
        <v>40</v>
      </c>
      <c r="AB24" s="627"/>
    </row>
    <row r="25" spans="1:28" ht="13.15" customHeight="1" thickBot="1" x14ac:dyDescent="0.3">
      <c r="A25" s="819" t="s">
        <v>25</v>
      </c>
      <c r="B25" s="820"/>
      <c r="C25" s="821" t="e">
        <f ca="1">DATE(IF(MID(Soupiska!C32,1,2)*1 &gt; YEAR(TODAY())-2000, 1900, 2000) + MID(Soupiska!C32,1,2), MOD(MID(Soupiska!C32,3,2),50), MID(Soupiska!C32,5,2))</f>
        <v>#VALUE!</v>
      </c>
      <c r="D25" s="820"/>
      <c r="E25" s="820"/>
      <c r="F25" s="820"/>
      <c r="G25" s="822"/>
      <c r="I25" s="823" t="s">
        <v>128</v>
      </c>
      <c r="J25" s="824"/>
      <c r="K25" s="824"/>
      <c r="L25" s="824"/>
      <c r="M25" s="825"/>
      <c r="N25" s="270">
        <v>10</v>
      </c>
      <c r="O25" s="628" t="s">
        <v>0</v>
      </c>
      <c r="P25" s="629"/>
      <c r="Q25" s="270">
        <v>10</v>
      </c>
      <c r="R25" s="628" t="s">
        <v>0</v>
      </c>
      <c r="S25" s="629"/>
      <c r="T25" s="271">
        <v>10</v>
      </c>
      <c r="U25" s="710"/>
      <c r="V25" s="711" t="s">
        <v>0</v>
      </c>
      <c r="W25" s="270">
        <v>10</v>
      </c>
      <c r="X25" s="628" t="s">
        <v>0</v>
      </c>
      <c r="Y25" s="629"/>
      <c r="Z25" s="270">
        <v>10</v>
      </c>
      <c r="AA25" s="664"/>
      <c r="AB25" s="665"/>
    </row>
    <row r="26" spans="1:28" ht="13.15" customHeight="1" thickBot="1" x14ac:dyDescent="0.3">
      <c r="A26" s="840" t="s">
        <v>47</v>
      </c>
      <c r="B26" s="841"/>
      <c r="C26" s="842">
        <f>Soupiska!I32</f>
        <v>0</v>
      </c>
      <c r="D26" s="841"/>
      <c r="E26" s="841"/>
      <c r="F26" s="841"/>
      <c r="G26" s="843"/>
      <c r="I26" s="844" t="s">
        <v>23</v>
      </c>
      <c r="J26" s="845"/>
      <c r="K26" s="845"/>
      <c r="L26" s="845"/>
      <c r="M26" s="846"/>
      <c r="N26" s="272">
        <v>50</v>
      </c>
      <c r="O26" s="666">
        <f>SUM(O13:P25)</f>
        <v>0</v>
      </c>
      <c r="P26" s="666"/>
      <c r="Q26" s="273">
        <v>100</v>
      </c>
      <c r="R26" s="666">
        <f>SUM(R13:S25)</f>
        <v>0</v>
      </c>
      <c r="S26" s="666"/>
      <c r="T26" s="273">
        <v>100</v>
      </c>
      <c r="U26" s="666">
        <f>SUM(U13:V25)</f>
        <v>0</v>
      </c>
      <c r="V26" s="666"/>
      <c r="W26" s="273">
        <v>100</v>
      </c>
      <c r="X26" s="666">
        <f>SUM(X13:Y25)</f>
        <v>0</v>
      </c>
      <c r="Y26" s="666"/>
      <c r="Z26" s="273">
        <v>60</v>
      </c>
      <c r="AA26" s="666">
        <f>SUM(AA13:AB25)</f>
        <v>0</v>
      </c>
      <c r="AB26" s="667"/>
    </row>
    <row r="27" spans="1:28" ht="1.9" customHeight="1" thickBot="1" x14ac:dyDescent="0.3">
      <c r="A27" s="255"/>
      <c r="B27" s="255"/>
      <c r="C27" s="240"/>
      <c r="D27" s="240"/>
      <c r="E27" s="240"/>
      <c r="F27" s="240"/>
      <c r="G27" s="240"/>
      <c r="I27" s="274"/>
      <c r="J27" s="274"/>
      <c r="K27" s="274"/>
      <c r="L27" s="274"/>
      <c r="M27" s="274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4"/>
    </row>
    <row r="28" spans="1:28" ht="13.9" customHeight="1" thickBot="1" x14ac:dyDescent="0.3">
      <c r="A28" s="779" t="s">
        <v>50</v>
      </c>
      <c r="B28" s="736"/>
      <c r="C28" s="736"/>
      <c r="D28" s="736"/>
      <c r="E28" s="736"/>
      <c r="F28" s="240"/>
      <c r="G28" s="847" t="s">
        <v>66</v>
      </c>
      <c r="H28" s="848"/>
      <c r="I28" s="848"/>
      <c r="J28" s="849"/>
      <c r="K28" s="685" t="s">
        <v>91</v>
      </c>
      <c r="L28" s="685"/>
      <c r="M28" s="686"/>
      <c r="N28" s="687" t="s">
        <v>129</v>
      </c>
      <c r="O28" s="685"/>
      <c r="P28" s="688"/>
      <c r="Q28" s="831" t="s">
        <v>94</v>
      </c>
      <c r="R28" s="832"/>
      <c r="S28" s="833"/>
      <c r="T28" s="685" t="s">
        <v>95</v>
      </c>
      <c r="U28" s="685"/>
      <c r="V28" s="686"/>
      <c r="W28" s="687" t="s">
        <v>130</v>
      </c>
      <c r="X28" s="685"/>
      <c r="Y28" s="688"/>
      <c r="Z28" s="831" t="s">
        <v>131</v>
      </c>
      <c r="AA28" s="832"/>
      <c r="AB28" s="833"/>
    </row>
    <row r="29" spans="1:28" ht="13.15" customHeight="1" x14ac:dyDescent="0.25">
      <c r="A29" s="757" t="s">
        <v>52</v>
      </c>
      <c r="B29" s="728"/>
      <c r="C29" s="834">
        <f>Soupiska!T6</f>
        <v>0</v>
      </c>
      <c r="D29" s="728"/>
      <c r="E29" s="729"/>
      <c r="F29" s="240"/>
      <c r="G29" s="835" t="s">
        <v>132</v>
      </c>
      <c r="H29" s="836"/>
      <c r="I29" s="836"/>
      <c r="J29" s="837"/>
      <c r="K29" s="276">
        <v>10</v>
      </c>
      <c r="L29" s="676" t="s">
        <v>0</v>
      </c>
      <c r="M29" s="799"/>
      <c r="N29" s="277">
        <v>10</v>
      </c>
      <c r="O29" s="799" t="s">
        <v>0</v>
      </c>
      <c r="P29" s="850"/>
      <c r="Q29" s="278">
        <v>10</v>
      </c>
      <c r="R29" s="745"/>
      <c r="S29" s="853"/>
      <c r="T29" s="278">
        <v>10</v>
      </c>
      <c r="U29" s="710"/>
      <c r="V29" s="711"/>
      <c r="W29" s="279">
        <v>10</v>
      </c>
      <c r="X29" s="630"/>
      <c r="Y29" s="723"/>
      <c r="Z29" s="280">
        <v>20</v>
      </c>
      <c r="AA29" s="672" t="s">
        <v>0</v>
      </c>
      <c r="AB29" s="673"/>
    </row>
    <row r="30" spans="1:28" ht="13.15" customHeight="1" x14ac:dyDescent="0.25">
      <c r="A30" s="758"/>
      <c r="B30" s="759"/>
      <c r="C30" s="761"/>
      <c r="D30" s="759"/>
      <c r="E30" s="762"/>
      <c r="F30" s="240"/>
      <c r="G30" s="838" t="s">
        <v>133</v>
      </c>
      <c r="H30" s="774"/>
      <c r="I30" s="774"/>
      <c r="J30" s="839"/>
      <c r="K30" s="281">
        <v>10</v>
      </c>
      <c r="L30" s="678" t="s">
        <v>0</v>
      </c>
      <c r="M30" s="705"/>
      <c r="N30" s="263">
        <v>10</v>
      </c>
      <c r="O30" s="851"/>
      <c r="P30" s="852"/>
      <c r="Q30" s="282">
        <v>10</v>
      </c>
      <c r="R30" s="851"/>
      <c r="S30" s="852"/>
      <c r="T30" s="282">
        <v>10</v>
      </c>
      <c r="U30" s="710"/>
      <c r="V30" s="711"/>
      <c r="W30" s="283">
        <v>10</v>
      </c>
      <c r="X30" s="662"/>
      <c r="Y30" s="690"/>
      <c r="Z30" s="284">
        <v>20</v>
      </c>
      <c r="AA30" s="670"/>
      <c r="AB30" s="671"/>
    </row>
    <row r="31" spans="1:28" ht="13.15" customHeight="1" x14ac:dyDescent="0.25">
      <c r="A31" s="854" t="s">
        <v>54</v>
      </c>
      <c r="B31" s="787"/>
      <c r="C31" s="786">
        <f>Soupiska!P5</f>
        <v>0</v>
      </c>
      <c r="D31" s="787"/>
      <c r="E31" s="788"/>
      <c r="F31" s="240"/>
      <c r="G31" s="838" t="s">
        <v>134</v>
      </c>
      <c r="H31" s="774"/>
      <c r="I31" s="774"/>
      <c r="J31" s="839"/>
      <c r="K31" s="252" t="s">
        <v>40</v>
      </c>
      <c r="L31" s="652" t="s">
        <v>40</v>
      </c>
      <c r="M31" s="680"/>
      <c r="N31" s="285" t="s">
        <v>135</v>
      </c>
      <c r="O31" s="286"/>
      <c r="P31" s="287" t="s">
        <v>0</v>
      </c>
      <c r="Q31" s="288" t="s">
        <v>135</v>
      </c>
      <c r="R31" s="286"/>
      <c r="S31" s="289" t="s">
        <v>0</v>
      </c>
      <c r="T31" s="290">
        <v>10</v>
      </c>
      <c r="U31" s="710"/>
      <c r="V31" s="711" t="s">
        <v>0</v>
      </c>
      <c r="W31" s="279">
        <v>10</v>
      </c>
      <c r="X31" s="646" t="s">
        <v>0</v>
      </c>
      <c r="Y31" s="689"/>
      <c r="Z31" s="284">
        <v>20</v>
      </c>
      <c r="AA31" s="670"/>
      <c r="AB31" s="671"/>
    </row>
    <row r="32" spans="1:28" ht="13.15" customHeight="1" x14ac:dyDescent="0.25">
      <c r="A32" s="758"/>
      <c r="B32" s="759"/>
      <c r="C32" s="761"/>
      <c r="D32" s="759"/>
      <c r="E32" s="762"/>
      <c r="F32" s="240"/>
      <c r="G32" s="838" t="s">
        <v>136</v>
      </c>
      <c r="H32" s="774"/>
      <c r="I32" s="774"/>
      <c r="J32" s="839"/>
      <c r="K32" s="281" t="s">
        <v>137</v>
      </c>
      <c r="L32" s="702"/>
      <c r="M32" s="851"/>
      <c r="N32" s="291" t="s">
        <v>138</v>
      </c>
      <c r="O32" s="292"/>
      <c r="P32" s="293"/>
      <c r="Q32" s="294" t="s">
        <v>138</v>
      </c>
      <c r="R32" s="292"/>
      <c r="S32" s="295"/>
      <c r="T32" s="294" t="s">
        <v>139</v>
      </c>
      <c r="U32" s="296"/>
      <c r="V32" s="296"/>
      <c r="W32" s="297" t="s">
        <v>139</v>
      </c>
      <c r="X32" s="298"/>
      <c r="Y32" s="295"/>
      <c r="Z32" s="299" t="s">
        <v>140</v>
      </c>
      <c r="AA32" s="300"/>
      <c r="AB32" s="301" t="s">
        <v>0</v>
      </c>
    </row>
    <row r="33" spans="1:28" ht="13.15" customHeight="1" x14ac:dyDescent="0.25">
      <c r="A33" s="855" t="s">
        <v>141</v>
      </c>
      <c r="B33" s="787"/>
      <c r="C33" s="786">
        <f>Soupiska!D6</f>
        <v>0</v>
      </c>
      <c r="D33" s="787"/>
      <c r="E33" s="788"/>
      <c r="F33" s="240"/>
      <c r="G33" s="856" t="s">
        <v>142</v>
      </c>
      <c r="H33" s="857"/>
      <c r="I33" s="857"/>
      <c r="J33" s="858"/>
      <c r="K33" s="252" t="s">
        <v>40</v>
      </c>
      <c r="L33" s="652" t="s">
        <v>40</v>
      </c>
      <c r="M33" s="680"/>
      <c r="N33" s="302" t="s">
        <v>40</v>
      </c>
      <c r="O33" s="680" t="s">
        <v>40</v>
      </c>
      <c r="P33" s="681"/>
      <c r="Q33" s="290" t="s">
        <v>40</v>
      </c>
      <c r="R33" s="680" t="s">
        <v>40</v>
      </c>
      <c r="S33" s="681"/>
      <c r="T33" s="290">
        <v>20</v>
      </c>
      <c r="U33" s="712"/>
      <c r="V33" s="713"/>
      <c r="W33" s="279">
        <v>20</v>
      </c>
      <c r="X33" s="662"/>
      <c r="Y33" s="690"/>
      <c r="Z33" s="284">
        <v>40</v>
      </c>
      <c r="AA33" s="303"/>
      <c r="AB33" s="301" t="s">
        <v>0</v>
      </c>
    </row>
    <row r="34" spans="1:28" ht="13.15" customHeight="1" x14ac:dyDescent="0.25">
      <c r="A34" s="758"/>
      <c r="B34" s="759"/>
      <c r="C34" s="761"/>
      <c r="D34" s="759"/>
      <c r="E34" s="762"/>
      <c r="F34" s="240"/>
      <c r="G34" s="856" t="s">
        <v>143</v>
      </c>
      <c r="H34" s="857"/>
      <c r="I34" s="857"/>
      <c r="J34" s="858"/>
      <c r="K34" s="304" t="s">
        <v>137</v>
      </c>
      <c r="L34" s="702"/>
      <c r="M34" s="684"/>
      <c r="N34" s="291" t="s">
        <v>138</v>
      </c>
      <c r="O34" s="292"/>
      <c r="P34" s="293" t="s">
        <v>0</v>
      </c>
      <c r="Q34" s="294" t="s">
        <v>138</v>
      </c>
      <c r="R34" s="292"/>
      <c r="S34" s="295" t="s">
        <v>0</v>
      </c>
      <c r="T34" s="305" t="s">
        <v>139</v>
      </c>
      <c r="U34" s="296"/>
      <c r="V34" s="296"/>
      <c r="W34" s="297" t="s">
        <v>139</v>
      </c>
      <c r="X34" s="298"/>
      <c r="Y34" s="295"/>
      <c r="Z34" s="299" t="s">
        <v>140</v>
      </c>
      <c r="AA34" s="300"/>
      <c r="AB34" s="301" t="s">
        <v>0</v>
      </c>
    </row>
    <row r="35" spans="1:28" ht="13.15" customHeight="1" thickBot="1" x14ac:dyDescent="0.3">
      <c r="A35" s="855" t="s">
        <v>58</v>
      </c>
      <c r="B35" s="787"/>
      <c r="C35" s="786">
        <f>Soupiska!P6</f>
        <v>0</v>
      </c>
      <c r="D35" s="787"/>
      <c r="E35" s="788"/>
      <c r="F35" s="240"/>
      <c r="G35" s="860" t="s">
        <v>144</v>
      </c>
      <c r="H35" s="776"/>
      <c r="I35" s="776"/>
      <c r="J35" s="861"/>
      <c r="K35" s="306" t="s">
        <v>44</v>
      </c>
      <c r="L35" s="868" t="s">
        <v>44</v>
      </c>
      <c r="M35" s="869"/>
      <c r="N35" s="307" t="s">
        <v>138</v>
      </c>
      <c r="O35" s="286"/>
      <c r="P35" s="287" t="s">
        <v>0</v>
      </c>
      <c r="Q35" s="308" t="s">
        <v>138</v>
      </c>
      <c r="R35" s="286"/>
      <c r="S35" s="289" t="s">
        <v>0</v>
      </c>
      <c r="T35" s="309" t="s">
        <v>44</v>
      </c>
      <c r="U35" s="668" t="s">
        <v>44</v>
      </c>
      <c r="V35" s="682"/>
      <c r="W35" s="279" t="s">
        <v>44</v>
      </c>
      <c r="X35" s="691" t="s">
        <v>44</v>
      </c>
      <c r="Y35" s="692"/>
      <c r="Z35" s="310" t="s">
        <v>44</v>
      </c>
      <c r="AA35" s="668" t="s">
        <v>44</v>
      </c>
      <c r="AB35" s="669"/>
    </row>
    <row r="36" spans="1:28" ht="13.15" customHeight="1" thickBot="1" x14ac:dyDescent="0.3">
      <c r="A36" s="735"/>
      <c r="B36" s="736"/>
      <c r="C36" s="859"/>
      <c r="D36" s="736"/>
      <c r="E36" s="737"/>
      <c r="F36" s="240"/>
      <c r="G36" s="862" t="s">
        <v>23</v>
      </c>
      <c r="H36" s="778"/>
      <c r="I36" s="778"/>
      <c r="J36" s="863"/>
      <c r="K36" s="311">
        <v>50</v>
      </c>
      <c r="L36" s="674">
        <f>SUM(L29:M35)</f>
        <v>0</v>
      </c>
      <c r="M36" s="720"/>
      <c r="N36" s="312">
        <v>100</v>
      </c>
      <c r="O36" s="674">
        <f>SUM(O29:P35)</f>
        <v>0</v>
      </c>
      <c r="P36" s="675"/>
      <c r="Q36" s="313">
        <v>100</v>
      </c>
      <c r="R36" s="674">
        <f>SUM(R29:S35)</f>
        <v>0</v>
      </c>
      <c r="S36" s="675"/>
      <c r="T36" s="311">
        <v>100</v>
      </c>
      <c r="U36" s="674">
        <f>SUM(U29:V35)</f>
        <v>0</v>
      </c>
      <c r="V36" s="720"/>
      <c r="W36" s="312">
        <v>100</v>
      </c>
      <c r="X36" s="721">
        <f>SUM(X29:Y35)</f>
        <v>0</v>
      </c>
      <c r="Y36" s="722"/>
      <c r="Z36" s="313">
        <v>200</v>
      </c>
      <c r="AA36" s="674">
        <f>SUM(AA29:AB35)</f>
        <v>0</v>
      </c>
      <c r="AB36" s="675"/>
    </row>
    <row r="37" spans="1:28" ht="1.9" customHeight="1" thickBot="1" x14ac:dyDescent="0.3">
      <c r="A37" s="255" t="s">
        <v>0</v>
      </c>
      <c r="B37" s="255"/>
      <c r="C37" s="240"/>
      <c r="D37" s="240"/>
      <c r="E37" s="240"/>
      <c r="F37" s="240"/>
      <c r="G37" s="240"/>
      <c r="I37" s="255" t="s">
        <v>0</v>
      </c>
      <c r="J37" s="255"/>
      <c r="K37" s="255"/>
      <c r="L37" s="255"/>
      <c r="M37" s="255"/>
      <c r="N37" s="255"/>
      <c r="O37" s="255"/>
      <c r="P37" s="252" t="s">
        <v>0</v>
      </c>
      <c r="Q37" s="255"/>
      <c r="R37" s="255"/>
      <c r="S37" s="314" t="s">
        <v>0</v>
      </c>
      <c r="T37" s="314" t="s">
        <v>0</v>
      </c>
      <c r="U37" s="314"/>
      <c r="V37" s="314" t="s">
        <v>0</v>
      </c>
      <c r="W37" s="314" t="s">
        <v>0</v>
      </c>
      <c r="X37" s="314"/>
      <c r="Y37" s="314" t="s">
        <v>0</v>
      </c>
      <c r="Z37" s="314" t="s">
        <v>0</v>
      </c>
      <c r="AA37" s="314"/>
      <c r="AB37" s="314" t="s">
        <v>0</v>
      </c>
    </row>
    <row r="38" spans="1:28" ht="13.9" customHeight="1" thickBot="1" x14ac:dyDescent="0.3">
      <c r="A38" s="864" t="s">
        <v>75</v>
      </c>
      <c r="B38" s="736"/>
      <c r="C38" s="736"/>
      <c r="D38" s="736"/>
      <c r="E38" s="736"/>
      <c r="G38" s="865" t="s">
        <v>145</v>
      </c>
      <c r="H38" s="866"/>
      <c r="I38" s="866"/>
      <c r="J38" s="867"/>
      <c r="K38" s="687" t="s">
        <v>97</v>
      </c>
      <c r="L38" s="685"/>
      <c r="M38" s="686"/>
      <c r="N38" s="685" t="s">
        <v>146</v>
      </c>
      <c r="O38" s="685"/>
      <c r="P38" s="688"/>
      <c r="Q38" s="699" t="s">
        <v>147</v>
      </c>
      <c r="R38" s="685"/>
      <c r="S38" s="686"/>
      <c r="T38" s="685" t="s">
        <v>148</v>
      </c>
      <c r="U38" s="685"/>
      <c r="V38" s="688"/>
      <c r="W38" s="687" t="s">
        <v>149</v>
      </c>
      <c r="X38" s="685"/>
      <c r="Y38" s="686"/>
      <c r="Z38" s="685" t="s">
        <v>106</v>
      </c>
      <c r="AA38" s="685"/>
      <c r="AB38" s="686"/>
    </row>
    <row r="39" spans="1:28" ht="13.15" customHeight="1" x14ac:dyDescent="0.25">
      <c r="A39" s="884" t="s">
        <v>168</v>
      </c>
      <c r="B39" s="885"/>
      <c r="C39" s="885"/>
      <c r="D39" s="886">
        <f>J8+L8+O8+R8+U8+X8+AA8</f>
        <v>0</v>
      </c>
      <c r="E39" s="729"/>
      <c r="G39" s="887" t="s">
        <v>150</v>
      </c>
      <c r="H39" s="888"/>
      <c r="I39" s="888"/>
      <c r="J39" s="889"/>
      <c r="K39" s="263" t="s">
        <v>40</v>
      </c>
      <c r="L39" s="694" t="s">
        <v>40</v>
      </c>
      <c r="M39" s="697"/>
      <c r="N39" s="315" t="s">
        <v>40</v>
      </c>
      <c r="O39" s="694" t="s">
        <v>40</v>
      </c>
      <c r="P39" s="695"/>
      <c r="Q39" s="316" t="s">
        <v>40</v>
      </c>
      <c r="R39" s="696" t="s">
        <v>40</v>
      </c>
      <c r="S39" s="697"/>
      <c r="T39" s="315" t="s">
        <v>40</v>
      </c>
      <c r="U39" s="694" t="s">
        <v>40</v>
      </c>
      <c r="V39" s="697"/>
      <c r="W39" s="263" t="s">
        <v>40</v>
      </c>
      <c r="X39" s="694" t="s">
        <v>40</v>
      </c>
      <c r="Y39" s="697"/>
      <c r="Z39" s="317" t="s">
        <v>151</v>
      </c>
      <c r="AA39" s="676" t="s">
        <v>0</v>
      </c>
      <c r="AB39" s="677"/>
    </row>
    <row r="40" spans="1:28" ht="13.15" customHeight="1" x14ac:dyDescent="0.25">
      <c r="A40" s="871"/>
      <c r="B40" s="790"/>
      <c r="C40" s="790"/>
      <c r="D40" s="761"/>
      <c r="E40" s="762"/>
      <c r="G40" s="873" t="s">
        <v>152</v>
      </c>
      <c r="H40" s="874"/>
      <c r="I40" s="874"/>
      <c r="J40" s="875"/>
      <c r="K40" s="263" t="s">
        <v>40</v>
      </c>
      <c r="L40" s="652" t="s">
        <v>40</v>
      </c>
      <c r="M40" s="653"/>
      <c r="N40" s="315" t="s">
        <v>40</v>
      </c>
      <c r="O40" s="652" t="s">
        <v>40</v>
      </c>
      <c r="P40" s="693"/>
      <c r="Q40" s="316" t="s">
        <v>40</v>
      </c>
      <c r="R40" s="680" t="s">
        <v>40</v>
      </c>
      <c r="S40" s="653"/>
      <c r="T40" s="315" t="s">
        <v>40</v>
      </c>
      <c r="U40" s="652" t="s">
        <v>40</v>
      </c>
      <c r="V40" s="653"/>
      <c r="W40" s="263" t="s">
        <v>40</v>
      </c>
      <c r="X40" s="652" t="s">
        <v>40</v>
      </c>
      <c r="Y40" s="653"/>
      <c r="Z40" s="317" t="s">
        <v>151</v>
      </c>
      <c r="AA40" s="678" t="s">
        <v>0</v>
      </c>
      <c r="AB40" s="679"/>
    </row>
    <row r="41" spans="1:28" ht="13.15" customHeight="1" x14ac:dyDescent="0.25">
      <c r="A41" s="870" t="s">
        <v>169</v>
      </c>
      <c r="B41" s="776"/>
      <c r="C41" s="776"/>
      <c r="D41" s="872">
        <f>O26+R26+U26+X26+AA26</f>
        <v>0</v>
      </c>
      <c r="E41" s="788"/>
      <c r="G41" s="873" t="s">
        <v>153</v>
      </c>
      <c r="H41" s="874"/>
      <c r="I41" s="874"/>
      <c r="J41" s="875"/>
      <c r="K41" s="263" t="s">
        <v>40</v>
      </c>
      <c r="L41" s="652" t="s">
        <v>40</v>
      </c>
      <c r="M41" s="653"/>
      <c r="N41" s="315" t="s">
        <v>40</v>
      </c>
      <c r="O41" s="652" t="s">
        <v>40</v>
      </c>
      <c r="P41" s="693"/>
      <c r="Q41" s="316" t="s">
        <v>40</v>
      </c>
      <c r="R41" s="680" t="s">
        <v>40</v>
      </c>
      <c r="S41" s="653"/>
      <c r="T41" s="315" t="s">
        <v>40</v>
      </c>
      <c r="U41" s="652" t="s">
        <v>40</v>
      </c>
      <c r="V41" s="653"/>
      <c r="W41" s="263" t="s">
        <v>40</v>
      </c>
      <c r="X41" s="652" t="s">
        <v>40</v>
      </c>
      <c r="Y41" s="653"/>
      <c r="Z41" s="317" t="s">
        <v>151</v>
      </c>
      <c r="AA41" s="678" t="s">
        <v>0</v>
      </c>
      <c r="AB41" s="679"/>
    </row>
    <row r="42" spans="1:28" ht="13.15" customHeight="1" x14ac:dyDescent="0.25">
      <c r="A42" s="871"/>
      <c r="B42" s="790"/>
      <c r="C42" s="790"/>
      <c r="D42" s="761"/>
      <c r="E42" s="762"/>
      <c r="G42" s="873" t="s">
        <v>154</v>
      </c>
      <c r="H42" s="874"/>
      <c r="I42" s="874"/>
      <c r="J42" s="890"/>
      <c r="K42" s="318" t="s">
        <v>135</v>
      </c>
      <c r="L42" s="292"/>
      <c r="M42" s="319"/>
      <c r="N42" s="291" t="s">
        <v>155</v>
      </c>
      <c r="O42" s="292"/>
      <c r="P42" s="320"/>
      <c r="Q42" s="321" t="s">
        <v>155</v>
      </c>
      <c r="R42" s="292"/>
      <c r="S42" s="319"/>
      <c r="T42" s="315" t="s">
        <v>40</v>
      </c>
      <c r="U42" s="716" t="s">
        <v>40</v>
      </c>
      <c r="V42" s="717"/>
      <c r="W42" s="263" t="s">
        <v>40</v>
      </c>
      <c r="X42" s="652" t="s">
        <v>40</v>
      </c>
      <c r="Y42" s="653"/>
      <c r="Z42" s="263" t="s">
        <v>40</v>
      </c>
      <c r="AA42" s="652" t="s">
        <v>40</v>
      </c>
      <c r="AB42" s="653"/>
    </row>
    <row r="43" spans="1:28" ht="13.15" customHeight="1" x14ac:dyDescent="0.25">
      <c r="A43" s="870" t="s">
        <v>170</v>
      </c>
      <c r="B43" s="776"/>
      <c r="C43" s="776"/>
      <c r="D43" s="872">
        <f>L36+O36+R36+U36+X36+AA36</f>
        <v>0</v>
      </c>
      <c r="E43" s="788"/>
      <c r="G43" s="873" t="s">
        <v>156</v>
      </c>
      <c r="H43" s="874"/>
      <c r="I43" s="874"/>
      <c r="J43" s="875"/>
      <c r="K43" s="263" t="s">
        <v>40</v>
      </c>
      <c r="L43" s="652" t="s">
        <v>40</v>
      </c>
      <c r="M43" s="653"/>
      <c r="N43" s="315" t="s">
        <v>40</v>
      </c>
      <c r="O43" s="652" t="s">
        <v>40</v>
      </c>
      <c r="P43" s="693"/>
      <c r="Q43" s="316" t="s">
        <v>40</v>
      </c>
      <c r="R43" s="680" t="s">
        <v>40</v>
      </c>
      <c r="S43" s="698"/>
      <c r="T43" s="322" t="s">
        <v>138</v>
      </c>
      <c r="U43" s="300"/>
      <c r="V43" s="323"/>
      <c r="W43" s="324" t="s">
        <v>40</v>
      </c>
      <c r="X43" s="652" t="s">
        <v>40</v>
      </c>
      <c r="Y43" s="653"/>
      <c r="Z43" s="263" t="s">
        <v>40</v>
      </c>
      <c r="AA43" s="652" t="s">
        <v>40</v>
      </c>
      <c r="AB43" s="653"/>
    </row>
    <row r="44" spans="1:28" ht="13.15" customHeight="1" x14ac:dyDescent="0.25">
      <c r="A44" s="871"/>
      <c r="B44" s="790"/>
      <c r="C44" s="790"/>
      <c r="D44" s="761"/>
      <c r="E44" s="762"/>
      <c r="G44" s="876" t="s">
        <v>157</v>
      </c>
      <c r="H44" s="877"/>
      <c r="I44" s="877"/>
      <c r="J44" s="878"/>
      <c r="K44" s="318" t="s">
        <v>138</v>
      </c>
      <c r="L44" s="292"/>
      <c r="M44" s="319"/>
      <c r="N44" s="291" t="s">
        <v>158</v>
      </c>
      <c r="O44" s="292"/>
      <c r="P44" s="320" t="s">
        <v>0</v>
      </c>
      <c r="Q44" s="321" t="s">
        <v>158</v>
      </c>
      <c r="R44" s="292"/>
      <c r="S44" s="319"/>
      <c r="T44" s="322" t="s">
        <v>158</v>
      </c>
      <c r="U44" s="300"/>
      <c r="V44" s="323" t="s">
        <v>0</v>
      </c>
      <c r="W44" s="263" t="s">
        <v>40</v>
      </c>
      <c r="X44" s="652" t="s">
        <v>40</v>
      </c>
      <c r="Y44" s="653"/>
      <c r="Z44" s="263" t="s">
        <v>40</v>
      </c>
      <c r="AA44" s="652" t="s">
        <v>40</v>
      </c>
      <c r="AB44" s="653"/>
    </row>
    <row r="45" spans="1:28" ht="13.15" customHeight="1" x14ac:dyDescent="0.25">
      <c r="A45" s="879" t="s">
        <v>171</v>
      </c>
      <c r="B45" s="776"/>
      <c r="C45" s="776"/>
      <c r="D45" s="882">
        <f>IF(AA51=" ",L51+O51+R51+U51+X51,AA51)</f>
        <v>0</v>
      </c>
      <c r="E45" s="788"/>
      <c r="G45" s="794" t="s">
        <v>159</v>
      </c>
      <c r="H45" s="774"/>
      <c r="I45" s="774"/>
      <c r="J45" s="795"/>
      <c r="K45" s="263">
        <v>10</v>
      </c>
      <c r="L45" s="702"/>
      <c r="M45" s="684"/>
      <c r="N45" s="315">
        <v>20</v>
      </c>
      <c r="O45" s="678" t="s">
        <v>0</v>
      </c>
      <c r="P45" s="708"/>
      <c r="Q45" s="316">
        <v>20</v>
      </c>
      <c r="R45" s="705"/>
      <c r="S45" s="679"/>
      <c r="T45" s="315">
        <v>20</v>
      </c>
      <c r="U45" s="714"/>
      <c r="V45" s="715"/>
      <c r="W45" s="263" t="s">
        <v>40</v>
      </c>
      <c r="X45" s="654" t="s">
        <v>40</v>
      </c>
      <c r="Y45" s="653"/>
      <c r="Z45" s="263" t="s">
        <v>40</v>
      </c>
      <c r="AA45" s="652" t="s">
        <v>40</v>
      </c>
      <c r="AB45" s="653"/>
    </row>
    <row r="46" spans="1:28" ht="13.15" customHeight="1" thickBot="1" x14ac:dyDescent="0.3">
      <c r="A46" s="880"/>
      <c r="B46" s="881"/>
      <c r="C46" s="881"/>
      <c r="D46" s="883"/>
      <c r="E46" s="733"/>
      <c r="G46" s="794" t="s">
        <v>160</v>
      </c>
      <c r="H46" s="774"/>
      <c r="I46" s="774"/>
      <c r="J46" s="795"/>
      <c r="K46" s="263" t="s">
        <v>40</v>
      </c>
      <c r="L46" s="652" t="s">
        <v>40</v>
      </c>
      <c r="M46" s="698"/>
      <c r="N46" s="318" t="s">
        <v>135</v>
      </c>
      <c r="O46" s="292"/>
      <c r="P46" s="320" t="s">
        <v>0</v>
      </c>
      <c r="Q46" s="321" t="s">
        <v>135</v>
      </c>
      <c r="R46" s="292"/>
      <c r="S46" s="319"/>
      <c r="T46" s="322" t="s">
        <v>135</v>
      </c>
      <c r="U46" s="300"/>
      <c r="V46" s="325"/>
      <c r="W46" s="322" t="s">
        <v>135</v>
      </c>
      <c r="X46" s="300"/>
      <c r="Y46" s="326"/>
      <c r="Z46" s="263" t="s">
        <v>40</v>
      </c>
      <c r="AA46" s="652" t="s">
        <v>40</v>
      </c>
      <c r="AB46" s="653"/>
    </row>
    <row r="47" spans="1:28" ht="13.15" customHeight="1" x14ac:dyDescent="0.25">
      <c r="A47" s="910" t="s">
        <v>85</v>
      </c>
      <c r="B47" s="911"/>
      <c r="C47" s="914" t="e">
        <f ca="1">VLOOKUP(A4,TYPY!A$1:D$65536,4,FALSE)</f>
        <v>#N/A</v>
      </c>
      <c r="D47" s="896">
        <f>IF(AA51=" ",D39+D41+D43+D45,D39+D41+D43)</f>
        <v>0</v>
      </c>
      <c r="E47" s="729"/>
      <c r="G47" s="794" t="s">
        <v>161</v>
      </c>
      <c r="H47" s="774"/>
      <c r="I47" s="774"/>
      <c r="J47" s="795"/>
      <c r="K47" s="263" t="s">
        <v>40</v>
      </c>
      <c r="L47" s="652" t="s">
        <v>40</v>
      </c>
      <c r="M47" s="653"/>
      <c r="N47" s="315" t="s">
        <v>40</v>
      </c>
      <c r="O47" s="652" t="s">
        <v>40</v>
      </c>
      <c r="P47" s="680"/>
      <c r="Q47" s="316" t="s">
        <v>40</v>
      </c>
      <c r="R47" s="680" t="s">
        <v>40</v>
      </c>
      <c r="S47" s="653"/>
      <c r="T47" s="315" t="s">
        <v>40</v>
      </c>
      <c r="U47" s="916" t="s">
        <v>40</v>
      </c>
      <c r="V47" s="719"/>
      <c r="W47" s="263">
        <v>10</v>
      </c>
      <c r="X47" s="683"/>
      <c r="Y47" s="684"/>
      <c r="Z47" s="263" t="s">
        <v>40</v>
      </c>
      <c r="AA47" s="652" t="s">
        <v>40</v>
      </c>
      <c r="AB47" s="653"/>
    </row>
    <row r="48" spans="1:28" ht="13.15" customHeight="1" thickBot="1" x14ac:dyDescent="0.3">
      <c r="A48" s="912"/>
      <c r="B48" s="913"/>
      <c r="C48" s="915"/>
      <c r="D48" s="735"/>
      <c r="E48" s="737"/>
      <c r="G48" s="794" t="s">
        <v>162</v>
      </c>
      <c r="H48" s="774"/>
      <c r="I48" s="774"/>
      <c r="J48" s="795"/>
      <c r="K48" s="263" t="s">
        <v>40</v>
      </c>
      <c r="L48" s="652" t="s">
        <v>40</v>
      </c>
      <c r="M48" s="653"/>
      <c r="N48" s="315" t="s">
        <v>40</v>
      </c>
      <c r="O48" s="652" t="s">
        <v>40</v>
      </c>
      <c r="P48" s="680"/>
      <c r="Q48" s="316" t="s">
        <v>40</v>
      </c>
      <c r="R48" s="680" t="s">
        <v>40</v>
      </c>
      <c r="S48" s="653"/>
      <c r="T48" s="315" t="s">
        <v>40</v>
      </c>
      <c r="U48" s="652" t="s">
        <v>44</v>
      </c>
      <c r="V48" s="653" t="s">
        <v>40</v>
      </c>
      <c r="W48" s="263">
        <v>10</v>
      </c>
      <c r="X48" s="678"/>
      <c r="Y48" s="679"/>
      <c r="Z48" s="263" t="s">
        <v>40</v>
      </c>
      <c r="AA48" s="652" t="s">
        <v>40</v>
      </c>
      <c r="AB48" s="653"/>
    </row>
    <row r="49" spans="1:28" ht="13.15" customHeight="1" x14ac:dyDescent="0.25">
      <c r="A49" s="897" t="s">
        <v>86</v>
      </c>
      <c r="B49" s="372"/>
      <c r="C49" s="372"/>
      <c r="D49" s="372"/>
      <c r="E49" s="733"/>
      <c r="G49" s="794" t="s">
        <v>163</v>
      </c>
      <c r="H49" s="774"/>
      <c r="I49" s="774"/>
      <c r="J49" s="795"/>
      <c r="K49" s="263" t="s">
        <v>40</v>
      </c>
      <c r="L49" s="652" t="s">
        <v>40</v>
      </c>
      <c r="M49" s="653"/>
      <c r="N49" s="315" t="s">
        <v>40</v>
      </c>
      <c r="O49" s="652" t="s">
        <v>40</v>
      </c>
      <c r="P49" s="680"/>
      <c r="Q49" s="316" t="s">
        <v>40</v>
      </c>
      <c r="R49" s="680" t="s">
        <v>40</v>
      </c>
      <c r="S49" s="653"/>
      <c r="T49" s="315" t="s">
        <v>40</v>
      </c>
      <c r="U49" s="652" t="s">
        <v>44</v>
      </c>
      <c r="V49" s="653" t="s">
        <v>40</v>
      </c>
      <c r="W49" s="263">
        <v>30</v>
      </c>
      <c r="X49" s="702"/>
      <c r="Y49" s="684"/>
      <c r="Z49" s="263" t="s">
        <v>40</v>
      </c>
      <c r="AA49" s="652" t="s">
        <v>40</v>
      </c>
      <c r="AB49" s="653"/>
    </row>
    <row r="50" spans="1:28" ht="13.15" customHeight="1" thickBot="1" x14ac:dyDescent="0.3">
      <c r="A50" s="891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372"/>
      <c r="C50" s="372"/>
      <c r="D50" s="372"/>
      <c r="E50" s="733"/>
      <c r="G50" s="892" t="s">
        <v>164</v>
      </c>
      <c r="H50" s="776"/>
      <c r="I50" s="776"/>
      <c r="J50" s="893"/>
      <c r="K50" s="327" t="s">
        <v>40</v>
      </c>
      <c r="L50" s="703" t="s">
        <v>40</v>
      </c>
      <c r="M50" s="704"/>
      <c r="N50" s="328" t="s">
        <v>40</v>
      </c>
      <c r="O50" s="709" t="s">
        <v>40</v>
      </c>
      <c r="P50" s="706"/>
      <c r="Q50" s="329" t="s">
        <v>40</v>
      </c>
      <c r="R50" s="706" t="s">
        <v>40</v>
      </c>
      <c r="S50" s="707"/>
      <c r="T50" s="328" t="s">
        <v>40</v>
      </c>
      <c r="U50" s="716" t="s">
        <v>44</v>
      </c>
      <c r="V50" s="717" t="s">
        <v>40</v>
      </c>
      <c r="W50" s="327">
        <v>30</v>
      </c>
      <c r="X50" s="917"/>
      <c r="Y50" s="918"/>
      <c r="Z50" s="327" t="s">
        <v>40</v>
      </c>
      <c r="AA50" s="654" t="s">
        <v>40</v>
      </c>
      <c r="AB50" s="655"/>
    </row>
    <row r="51" spans="1:28" ht="12.6" customHeight="1" thickBot="1" x14ac:dyDescent="0.3">
      <c r="A51" s="735"/>
      <c r="B51" s="736"/>
      <c r="C51" s="736"/>
      <c r="D51" s="736"/>
      <c r="E51" s="737"/>
      <c r="G51" s="844" t="s">
        <v>23</v>
      </c>
      <c r="H51" s="845"/>
      <c r="I51" s="845"/>
      <c r="J51" s="846"/>
      <c r="K51" s="330">
        <v>50</v>
      </c>
      <c r="L51" s="701">
        <f>SUM(L42:M45)</f>
        <v>0</v>
      </c>
      <c r="M51" s="675"/>
      <c r="N51" s="331">
        <v>100</v>
      </c>
      <c r="O51" s="700">
        <f>SUM(P39:P50)</f>
        <v>0</v>
      </c>
      <c r="P51" s="700"/>
      <c r="Q51" s="331">
        <v>100</v>
      </c>
      <c r="R51" s="700">
        <f>SUM(R42:S46)</f>
        <v>0</v>
      </c>
      <c r="S51" s="700"/>
      <c r="T51" s="331">
        <v>100</v>
      </c>
      <c r="U51" s="700">
        <f>SUM(U43:V46)</f>
        <v>0</v>
      </c>
      <c r="V51" s="700"/>
      <c r="W51" s="331">
        <v>100</v>
      </c>
      <c r="X51" s="700">
        <f>SUM(X46:Y50)</f>
        <v>0</v>
      </c>
      <c r="Y51" s="700"/>
      <c r="Z51" s="332" t="s">
        <v>151</v>
      </c>
      <c r="AA51" s="656"/>
      <c r="AB51" s="657"/>
    </row>
    <row r="52" spans="1:28" ht="3" customHeight="1" thickBot="1" x14ac:dyDescent="0.3">
      <c r="AB52" s="333"/>
    </row>
    <row r="53" spans="1:28" ht="13.9" customHeight="1" x14ac:dyDescent="0.25">
      <c r="A53" s="898" t="s">
        <v>0</v>
      </c>
      <c r="B53" s="899"/>
      <c r="C53" s="899"/>
      <c r="D53" s="899"/>
      <c r="E53" s="899"/>
      <c r="F53" s="899"/>
      <c r="G53" s="899"/>
      <c r="H53" s="899"/>
      <c r="I53" s="900"/>
      <c r="K53" s="904" t="s">
        <v>0</v>
      </c>
      <c r="L53" s="905"/>
      <c r="M53" s="905"/>
      <c r="N53" s="906"/>
      <c r="O53" s="334"/>
      <c r="Q53" s="898" t="s">
        <v>0</v>
      </c>
      <c r="R53" s="899"/>
      <c r="S53" s="899"/>
      <c r="T53" s="899"/>
      <c r="U53" s="899"/>
      <c r="V53" s="899"/>
      <c r="W53" s="899"/>
      <c r="X53" s="899"/>
      <c r="Y53" s="899"/>
      <c r="Z53" s="899"/>
      <c r="AA53" s="899"/>
      <c r="AB53" s="900"/>
    </row>
    <row r="54" spans="1:28" ht="2.4500000000000002" customHeight="1" x14ac:dyDescent="0.25">
      <c r="A54" s="901"/>
      <c r="B54" s="902"/>
      <c r="C54" s="902"/>
      <c r="D54" s="902"/>
      <c r="E54" s="902"/>
      <c r="F54" s="902"/>
      <c r="G54" s="902"/>
      <c r="H54" s="902"/>
      <c r="I54" s="903"/>
      <c r="K54" s="907"/>
      <c r="L54" s="908"/>
      <c r="M54" s="908"/>
      <c r="N54" s="909"/>
      <c r="O54" s="334"/>
      <c r="Q54" s="901"/>
      <c r="R54" s="902"/>
      <c r="S54" s="902"/>
      <c r="T54" s="902"/>
      <c r="U54" s="902"/>
      <c r="V54" s="902"/>
      <c r="W54" s="902"/>
      <c r="X54" s="902"/>
      <c r="Y54" s="902"/>
      <c r="Z54" s="902"/>
      <c r="AA54" s="902"/>
      <c r="AB54" s="903"/>
    </row>
    <row r="55" spans="1:28" ht="1.1499999999999999" customHeight="1" x14ac:dyDescent="0.25">
      <c r="A55" s="901"/>
      <c r="B55" s="902"/>
      <c r="C55" s="902"/>
      <c r="D55" s="902"/>
      <c r="E55" s="902"/>
      <c r="F55" s="902"/>
      <c r="G55" s="902"/>
      <c r="H55" s="902"/>
      <c r="I55" s="903"/>
      <c r="K55" s="907"/>
      <c r="L55" s="908"/>
      <c r="M55" s="908"/>
      <c r="N55" s="909"/>
      <c r="O55" s="334"/>
      <c r="Q55" s="901"/>
      <c r="R55" s="902"/>
      <c r="S55" s="902"/>
      <c r="T55" s="902"/>
      <c r="U55" s="902"/>
      <c r="V55" s="902"/>
      <c r="W55" s="902"/>
      <c r="X55" s="902"/>
      <c r="Y55" s="902"/>
      <c r="Z55" s="902"/>
      <c r="AA55" s="902"/>
      <c r="AB55" s="903"/>
    </row>
    <row r="56" spans="1:28" ht="11.45" customHeight="1" x14ac:dyDescent="0.25">
      <c r="A56" s="901"/>
      <c r="B56" s="902"/>
      <c r="C56" s="902"/>
      <c r="D56" s="902"/>
      <c r="E56" s="902"/>
      <c r="F56" s="902"/>
      <c r="G56" s="902"/>
      <c r="H56" s="902"/>
      <c r="I56" s="903"/>
      <c r="K56" s="907"/>
      <c r="L56" s="908"/>
      <c r="M56" s="908"/>
      <c r="N56" s="909"/>
      <c r="O56" s="334"/>
      <c r="Q56" s="901"/>
      <c r="R56" s="902"/>
      <c r="S56" s="902"/>
      <c r="T56" s="902"/>
      <c r="U56" s="902"/>
      <c r="V56" s="902"/>
      <c r="W56" s="902"/>
      <c r="X56" s="902"/>
      <c r="Y56" s="902"/>
      <c r="Z56" s="902"/>
      <c r="AA56" s="902"/>
      <c r="AB56" s="903"/>
    </row>
    <row r="57" spans="1:28" ht="11.45" customHeight="1" thickBot="1" x14ac:dyDescent="0.3">
      <c r="A57" s="894" t="s">
        <v>87</v>
      </c>
      <c r="B57" s="736"/>
      <c r="C57" s="736"/>
      <c r="D57" s="736"/>
      <c r="E57" s="736"/>
      <c r="F57" s="736"/>
      <c r="G57" s="736"/>
      <c r="H57" s="736"/>
      <c r="I57" s="737"/>
      <c r="K57" s="894" t="s">
        <v>165</v>
      </c>
      <c r="L57" s="895"/>
      <c r="M57" s="736"/>
      <c r="N57" s="737"/>
      <c r="O57" s="335"/>
      <c r="Q57" s="894" t="s">
        <v>166</v>
      </c>
      <c r="R57" s="895"/>
      <c r="S57" s="736"/>
      <c r="T57" s="736"/>
      <c r="U57" s="736"/>
      <c r="V57" s="736"/>
      <c r="W57" s="736"/>
      <c r="X57" s="736"/>
      <c r="Y57" s="736"/>
      <c r="Z57" s="736"/>
      <c r="AA57" s="336"/>
      <c r="AB57" s="337"/>
    </row>
  </sheetData>
  <sheetProtection algorithmName="SHA-512" hashValue="T5yj17jwGMC6uaYmeWklHQP/3mYuT+jdeDqtXl3V3WCQRFXzO/aZjfcTo64L4MmfbEeXgNEWnX/psKM71NtYOA==" saltValue="x5ejVXMo46qWwrCkU6ufxQ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24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List42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style="150" customWidth="1"/>
    <col min="2" max="2" width="4.42578125" style="150" customWidth="1"/>
    <col min="3" max="3" width="4.5703125" style="150" customWidth="1"/>
    <col min="4" max="4" width="0.42578125" style="150" customWidth="1"/>
    <col min="5" max="5" width="5.42578125" style="150" customWidth="1"/>
    <col min="6" max="6" width="0.42578125" style="150" customWidth="1"/>
    <col min="7" max="7" width="4.42578125" style="150" customWidth="1"/>
    <col min="8" max="8" width="1.42578125" style="150" customWidth="1"/>
    <col min="9" max="9" width="4.85546875" style="150" customWidth="1"/>
    <col min="10" max="10" width="4.42578125" style="150" customWidth="1"/>
    <col min="11" max="11" width="4.85546875" style="150" customWidth="1"/>
    <col min="12" max="13" width="2.42578125" style="150" customWidth="1"/>
    <col min="14" max="14" width="4.85546875" style="150" customWidth="1"/>
    <col min="15" max="15" width="2.5703125" style="150" customWidth="1"/>
    <col min="16" max="16" width="2.85546875" style="150" customWidth="1"/>
    <col min="17" max="17" width="4.85546875" style="150" customWidth="1"/>
    <col min="18" max="19" width="2.42578125" style="150" customWidth="1"/>
    <col min="20" max="20" width="4.42578125" style="150" customWidth="1"/>
    <col min="21" max="22" width="2.42578125" style="150" customWidth="1"/>
    <col min="23" max="23" width="4.42578125" style="150" customWidth="1"/>
    <col min="24" max="25" width="2.42578125" style="150" customWidth="1"/>
    <col min="26" max="26" width="4.42578125" style="150" customWidth="1"/>
    <col min="27" max="27" width="2.5703125" style="150" customWidth="1"/>
    <col min="28" max="28" width="3" style="150" customWidth="1"/>
    <col min="29" max="16384" width="8.85546875" style="150"/>
  </cols>
  <sheetData>
    <row r="1" spans="1:28" ht="19.899999999999999" customHeight="1" x14ac:dyDescent="0.35">
      <c r="H1" s="724" t="s">
        <v>196</v>
      </c>
      <c r="I1" s="724"/>
      <c r="J1" s="724"/>
      <c r="K1" s="724"/>
      <c r="L1" s="724"/>
      <c r="M1" s="724"/>
      <c r="N1" s="724"/>
      <c r="O1" s="724"/>
      <c r="P1" s="724"/>
      <c r="Q1" s="724"/>
      <c r="R1" s="724"/>
      <c r="S1" s="724"/>
      <c r="T1" s="724"/>
      <c r="U1" s="724"/>
      <c r="V1" s="724"/>
      <c r="W1" s="724"/>
      <c r="X1" s="724"/>
      <c r="Y1" s="724"/>
      <c r="Z1" s="724"/>
      <c r="AA1" s="724"/>
      <c r="AB1" s="724"/>
    </row>
    <row r="2" spans="1:28" ht="14.45" customHeight="1" thickBot="1" x14ac:dyDescent="0.3">
      <c r="H2" s="237" t="s">
        <v>0</v>
      </c>
      <c r="I2" s="725" t="s">
        <v>1</v>
      </c>
      <c r="J2" s="726"/>
      <c r="K2" s="726"/>
      <c r="L2" s="726"/>
      <c r="M2" s="726"/>
      <c r="N2" s="726"/>
      <c r="O2" s="726"/>
      <c r="P2" s="726"/>
      <c r="Q2" s="726"/>
      <c r="R2" s="726"/>
      <c r="S2" s="726"/>
      <c r="T2" s="726"/>
      <c r="U2" s="726"/>
      <c r="V2" s="726"/>
      <c r="W2" s="726"/>
      <c r="X2" s="726"/>
      <c r="Y2" s="726"/>
      <c r="Z2" s="726"/>
      <c r="AA2" s="726"/>
      <c r="AB2" s="726"/>
    </row>
    <row r="3" spans="1:28" ht="18.600000000000001" customHeight="1" thickBot="1" x14ac:dyDescent="0.4">
      <c r="A3" s="727" t="s">
        <v>2</v>
      </c>
      <c r="B3" s="728"/>
      <c r="C3" s="729"/>
      <c r="H3" s="238" t="s">
        <v>0</v>
      </c>
      <c r="I3" s="730" t="s">
        <v>167</v>
      </c>
      <c r="J3" s="731"/>
      <c r="K3" s="731"/>
      <c r="L3" s="731"/>
      <c r="M3" s="731"/>
      <c r="N3" s="731"/>
      <c r="O3" s="731"/>
      <c r="P3" s="731"/>
      <c r="Q3" s="731"/>
      <c r="R3" s="731"/>
      <c r="S3" s="731"/>
      <c r="T3" s="731"/>
      <c r="U3" s="731"/>
      <c r="V3" s="731"/>
      <c r="W3" s="731"/>
      <c r="X3" s="731"/>
      <c r="Y3" s="731"/>
      <c r="Z3" s="731"/>
      <c r="AA3" s="731"/>
      <c r="AB3" s="731"/>
    </row>
    <row r="4" spans="1:28" ht="10.9" customHeight="1" thickBot="1" x14ac:dyDescent="0.3">
      <c r="A4" s="732" t="str">
        <f ca="1">IF(Soupiska!W33="N",Soupiska!B33,"NE")</f>
        <v>NE</v>
      </c>
      <c r="B4" s="372"/>
      <c r="C4" s="733"/>
      <c r="E4" s="738" t="s">
        <v>5</v>
      </c>
      <c r="F4" s="739"/>
      <c r="G4" s="739"/>
      <c r="H4" s="239"/>
      <c r="I4" s="742" t="s">
        <v>91</v>
      </c>
      <c r="J4" s="686"/>
      <c r="K4" s="742" t="s">
        <v>92</v>
      </c>
      <c r="L4" s="743"/>
      <c r="M4" s="686"/>
      <c r="N4" s="640" t="s">
        <v>93</v>
      </c>
      <c r="O4" s="641"/>
      <c r="P4" s="642"/>
      <c r="Q4" s="742" t="s">
        <v>94</v>
      </c>
      <c r="R4" s="743"/>
      <c r="S4" s="686"/>
      <c r="T4" s="742" t="s">
        <v>95</v>
      </c>
      <c r="U4" s="743"/>
      <c r="V4" s="686"/>
      <c r="W4" s="742" t="s">
        <v>96</v>
      </c>
      <c r="X4" s="743"/>
      <c r="Y4" s="686"/>
      <c r="Z4" s="742" t="s">
        <v>96</v>
      </c>
      <c r="AA4" s="743"/>
      <c r="AB4" s="686"/>
    </row>
    <row r="5" spans="1:28" ht="11.45" customHeight="1" thickBot="1" x14ac:dyDescent="0.3">
      <c r="A5" s="734"/>
      <c r="B5" s="372"/>
      <c r="C5" s="733"/>
      <c r="D5" s="240"/>
      <c r="E5" s="740"/>
      <c r="F5" s="741"/>
      <c r="G5" s="741"/>
      <c r="H5" s="241"/>
      <c r="I5" s="742" t="s">
        <v>97</v>
      </c>
      <c r="J5" s="686"/>
      <c r="K5" s="742" t="s">
        <v>98</v>
      </c>
      <c r="L5" s="743"/>
      <c r="M5" s="686"/>
      <c r="N5" s="643"/>
      <c r="O5" s="644"/>
      <c r="P5" s="645"/>
      <c r="Q5" s="742" t="s">
        <v>99</v>
      </c>
      <c r="R5" s="743"/>
      <c r="S5" s="686"/>
      <c r="T5" s="742" t="s">
        <v>100</v>
      </c>
      <c r="U5" s="743"/>
      <c r="V5" s="686"/>
      <c r="W5" s="742" t="s">
        <v>101</v>
      </c>
      <c r="X5" s="743"/>
      <c r="Y5" s="686"/>
      <c r="Z5" s="742" t="s">
        <v>102</v>
      </c>
      <c r="AA5" s="743"/>
      <c r="AB5" s="744"/>
    </row>
    <row r="6" spans="1:28" ht="12" customHeight="1" x14ac:dyDescent="0.25">
      <c r="A6" s="734"/>
      <c r="B6" s="372"/>
      <c r="C6" s="733"/>
      <c r="D6" s="240"/>
      <c r="E6" s="773" t="s">
        <v>20</v>
      </c>
      <c r="F6" s="774"/>
      <c r="G6" s="774"/>
      <c r="H6" s="242"/>
      <c r="I6" s="243">
        <v>40</v>
      </c>
      <c r="J6" s="244"/>
      <c r="K6" s="245">
        <v>80</v>
      </c>
      <c r="L6" s="630"/>
      <c r="M6" s="631"/>
      <c r="N6" s="246">
        <v>80</v>
      </c>
      <c r="O6" s="636"/>
      <c r="P6" s="637"/>
      <c r="Q6" s="245" t="s">
        <v>103</v>
      </c>
      <c r="R6" s="745"/>
      <c r="S6" s="637"/>
      <c r="T6" s="245">
        <v>80</v>
      </c>
      <c r="U6" s="710"/>
      <c r="V6" s="711"/>
      <c r="W6" s="247">
        <v>80</v>
      </c>
      <c r="X6" s="636"/>
      <c r="Y6" s="637"/>
      <c r="Z6" s="247">
        <v>80</v>
      </c>
      <c r="AA6" s="636"/>
      <c r="AB6" s="637"/>
    </row>
    <row r="7" spans="1:28" ht="12" customHeight="1" thickBot="1" x14ac:dyDescent="0.3">
      <c r="A7" s="735"/>
      <c r="B7" s="736"/>
      <c r="C7" s="737"/>
      <c r="D7" s="240"/>
      <c r="E7" s="775" t="s">
        <v>21</v>
      </c>
      <c r="F7" s="776"/>
      <c r="G7" s="776"/>
      <c r="H7" s="248"/>
      <c r="I7" s="249">
        <v>10</v>
      </c>
      <c r="J7" s="250"/>
      <c r="K7" s="251">
        <v>20</v>
      </c>
      <c r="L7" s="632" t="s">
        <v>0</v>
      </c>
      <c r="M7" s="633"/>
      <c r="N7" s="252">
        <v>20</v>
      </c>
      <c r="O7" s="638"/>
      <c r="P7" s="639"/>
      <c r="Q7" s="251">
        <v>20</v>
      </c>
      <c r="R7" s="746" t="s">
        <v>0</v>
      </c>
      <c r="S7" s="747"/>
      <c r="T7" s="253">
        <v>20</v>
      </c>
      <c r="U7" s="710"/>
      <c r="V7" s="711"/>
      <c r="W7" s="254">
        <v>20</v>
      </c>
      <c r="X7" s="638"/>
      <c r="Y7" s="639"/>
      <c r="Z7" s="254">
        <v>20</v>
      </c>
      <c r="AA7" s="638"/>
      <c r="AB7" s="639"/>
    </row>
    <row r="8" spans="1:28" ht="13.9" customHeight="1" thickBot="1" x14ac:dyDescent="0.3">
      <c r="A8" s="255"/>
      <c r="B8" s="255"/>
      <c r="C8" s="240"/>
      <c r="D8" s="240"/>
      <c r="E8" s="777" t="s">
        <v>23</v>
      </c>
      <c r="F8" s="778"/>
      <c r="G8" s="778"/>
      <c r="H8" s="256"/>
      <c r="I8" s="257">
        <v>50</v>
      </c>
      <c r="J8" s="258">
        <f>SUM(J6:J7)</f>
        <v>0</v>
      </c>
      <c r="K8" s="259">
        <v>100</v>
      </c>
      <c r="L8" s="634">
        <f>SUM(L6:M7)</f>
        <v>0</v>
      </c>
      <c r="M8" s="635"/>
      <c r="N8" s="259">
        <v>100</v>
      </c>
      <c r="O8" s="634">
        <f>SUM(O6:O7)</f>
        <v>0</v>
      </c>
      <c r="P8" s="635"/>
      <c r="Q8" s="259">
        <v>100</v>
      </c>
      <c r="R8" s="634">
        <f>SUM(R6:S7)</f>
        <v>0</v>
      </c>
      <c r="S8" s="635"/>
      <c r="T8" s="259">
        <v>100</v>
      </c>
      <c r="U8" s="634">
        <f>SUM(U6:V7)</f>
        <v>0</v>
      </c>
      <c r="V8" s="635"/>
      <c r="W8" s="259">
        <v>100</v>
      </c>
      <c r="X8" s="634">
        <f>SUM(X6:Y7)</f>
        <v>0</v>
      </c>
      <c r="Y8" s="635"/>
      <c r="Z8" s="259">
        <v>100</v>
      </c>
      <c r="AA8" s="634">
        <f>SUM(AA6:AB7)</f>
        <v>0</v>
      </c>
      <c r="AB8" s="635"/>
    </row>
    <row r="9" spans="1:28" ht="0.6" customHeight="1" thickBot="1" x14ac:dyDescent="0.3">
      <c r="A9" s="255"/>
      <c r="B9" s="255"/>
      <c r="C9" s="240"/>
      <c r="D9" s="240"/>
      <c r="E9" s="240"/>
      <c r="F9" s="240"/>
      <c r="G9" s="240"/>
      <c r="P9" s="260"/>
    </row>
    <row r="10" spans="1:28" ht="13.9" customHeight="1" thickBot="1" x14ac:dyDescent="0.3">
      <c r="A10" s="779" t="s">
        <v>4</v>
      </c>
      <c r="B10" s="736"/>
      <c r="C10" s="736"/>
      <c r="D10" s="736"/>
      <c r="E10" s="736"/>
      <c r="F10" s="736"/>
      <c r="G10" s="736"/>
      <c r="I10" s="748" t="s">
        <v>27</v>
      </c>
      <c r="J10" s="749"/>
      <c r="K10" s="749"/>
      <c r="L10" s="749"/>
      <c r="M10" s="750"/>
      <c r="N10" s="769" t="s">
        <v>91</v>
      </c>
      <c r="O10" s="769"/>
      <c r="P10" s="770"/>
      <c r="Q10" s="782" t="s">
        <v>104</v>
      </c>
      <c r="R10" s="780"/>
      <c r="S10" s="781"/>
      <c r="T10" s="782" t="s">
        <v>94</v>
      </c>
      <c r="U10" s="780"/>
      <c r="V10" s="781"/>
      <c r="W10" s="782" t="s">
        <v>105</v>
      </c>
      <c r="X10" s="780"/>
      <c r="Y10" s="783"/>
      <c r="Z10" s="748" t="s">
        <v>106</v>
      </c>
      <c r="AA10" s="749"/>
      <c r="AB10" s="750"/>
    </row>
    <row r="11" spans="1:28" ht="13.9" customHeight="1" thickBot="1" x14ac:dyDescent="0.3">
      <c r="A11" s="757" t="s">
        <v>10</v>
      </c>
      <c r="B11" s="728"/>
      <c r="C11" s="760">
        <f>Soupiska!C33</f>
        <v>0</v>
      </c>
      <c r="D11" s="728"/>
      <c r="E11" s="728"/>
      <c r="F11" s="728"/>
      <c r="G11" s="729"/>
      <c r="I11" s="751"/>
      <c r="J11" s="752"/>
      <c r="K11" s="752"/>
      <c r="L11" s="752"/>
      <c r="M11" s="753"/>
      <c r="N11" s="763" t="s">
        <v>97</v>
      </c>
      <c r="O11" s="764"/>
      <c r="P11" s="765"/>
      <c r="Q11" s="769" t="s">
        <v>107</v>
      </c>
      <c r="R11" s="769"/>
      <c r="S11" s="770"/>
      <c r="T11" s="771" t="s">
        <v>99</v>
      </c>
      <c r="U11" s="769"/>
      <c r="V11" s="770"/>
      <c r="W11" s="771" t="s">
        <v>108</v>
      </c>
      <c r="X11" s="769"/>
      <c r="Y11" s="772"/>
      <c r="Z11" s="751"/>
      <c r="AA11" s="752"/>
      <c r="AB11" s="753"/>
    </row>
    <row r="12" spans="1:28" ht="13.9" customHeight="1" thickBot="1" x14ac:dyDescent="0.3">
      <c r="A12" s="758"/>
      <c r="B12" s="759"/>
      <c r="C12" s="761"/>
      <c r="D12" s="759"/>
      <c r="E12" s="759"/>
      <c r="F12" s="759"/>
      <c r="G12" s="762"/>
      <c r="H12" s="261"/>
      <c r="I12" s="754"/>
      <c r="J12" s="755"/>
      <c r="K12" s="755"/>
      <c r="L12" s="755"/>
      <c r="M12" s="756"/>
      <c r="N12" s="766"/>
      <c r="O12" s="767"/>
      <c r="P12" s="768"/>
      <c r="Q12" s="780" t="s">
        <v>109</v>
      </c>
      <c r="R12" s="780"/>
      <c r="S12" s="781"/>
      <c r="T12" s="782" t="s">
        <v>110</v>
      </c>
      <c r="U12" s="780"/>
      <c r="V12" s="781"/>
      <c r="W12" s="782" t="s">
        <v>111</v>
      </c>
      <c r="X12" s="780"/>
      <c r="Y12" s="783"/>
      <c r="Z12" s="754"/>
      <c r="AA12" s="755"/>
      <c r="AB12" s="756"/>
    </row>
    <row r="13" spans="1:28" ht="13.15" customHeight="1" x14ac:dyDescent="0.25">
      <c r="A13" s="784" t="s">
        <v>112</v>
      </c>
      <c r="B13" s="785"/>
      <c r="C13" s="786">
        <f>Soupiska!E33</f>
        <v>0</v>
      </c>
      <c r="D13" s="787"/>
      <c r="E13" s="787"/>
      <c r="F13" s="787"/>
      <c r="G13" s="788"/>
      <c r="I13" s="789" t="s">
        <v>113</v>
      </c>
      <c r="J13" s="790"/>
      <c r="K13" s="790"/>
      <c r="L13" s="790"/>
      <c r="M13" s="791"/>
      <c r="N13" s="262">
        <v>10</v>
      </c>
      <c r="O13" s="800"/>
      <c r="P13" s="801"/>
      <c r="Q13" s="245">
        <v>10</v>
      </c>
      <c r="R13" s="650" t="s">
        <v>0</v>
      </c>
      <c r="S13" s="651"/>
      <c r="T13" s="245">
        <v>10</v>
      </c>
      <c r="U13" s="1214" t="s">
        <v>0</v>
      </c>
      <c r="V13" s="1215"/>
      <c r="W13" s="245">
        <v>10</v>
      </c>
      <c r="X13" s="650" t="s">
        <v>0</v>
      </c>
      <c r="Y13" s="651"/>
      <c r="Z13" s="262">
        <v>10</v>
      </c>
      <c r="AA13" s="658"/>
      <c r="AB13" s="659"/>
    </row>
    <row r="14" spans="1:28" ht="13.15" customHeight="1" x14ac:dyDescent="0.25">
      <c r="A14" s="792" t="s">
        <v>114</v>
      </c>
      <c r="B14" s="793"/>
      <c r="C14" s="761"/>
      <c r="D14" s="759"/>
      <c r="E14" s="759"/>
      <c r="F14" s="759"/>
      <c r="G14" s="762"/>
      <c r="I14" s="794" t="s">
        <v>115</v>
      </c>
      <c r="J14" s="774"/>
      <c r="K14" s="774"/>
      <c r="L14" s="774"/>
      <c r="M14" s="795"/>
      <c r="N14" s="263">
        <v>10</v>
      </c>
      <c r="O14" s="646" t="s">
        <v>116</v>
      </c>
      <c r="P14" s="647"/>
      <c r="Q14" s="263">
        <v>10</v>
      </c>
      <c r="R14" s="646" t="s">
        <v>0</v>
      </c>
      <c r="S14" s="647"/>
      <c r="T14" s="263" t="s">
        <v>40</v>
      </c>
      <c r="U14" s="680" t="s">
        <v>40</v>
      </c>
      <c r="V14" s="653"/>
      <c r="W14" s="263" t="s">
        <v>40</v>
      </c>
      <c r="X14" s="626" t="s">
        <v>40</v>
      </c>
      <c r="Y14" s="627"/>
      <c r="Z14" s="263">
        <v>10</v>
      </c>
      <c r="AA14" s="660"/>
      <c r="AB14" s="661"/>
    </row>
    <row r="15" spans="1:28" ht="13.15" customHeight="1" x14ac:dyDescent="0.25">
      <c r="A15" s="264" t="s">
        <v>22</v>
      </c>
      <c r="B15" s="265"/>
      <c r="C15" s="807">
        <f>Soupiska!I33</f>
        <v>0</v>
      </c>
      <c r="D15" s="797"/>
      <c r="E15" s="797"/>
      <c r="F15" s="797"/>
      <c r="G15" s="798"/>
      <c r="I15" s="794" t="s">
        <v>117</v>
      </c>
      <c r="J15" s="774"/>
      <c r="K15" s="774"/>
      <c r="L15" s="774"/>
      <c r="M15" s="795"/>
      <c r="N15" s="263" t="s">
        <v>40</v>
      </c>
      <c r="O15" s="626" t="s">
        <v>40</v>
      </c>
      <c r="P15" s="627"/>
      <c r="Q15" s="263" t="s">
        <v>40</v>
      </c>
      <c r="R15" s="626" t="s">
        <v>40</v>
      </c>
      <c r="S15" s="627"/>
      <c r="T15" s="266">
        <v>10</v>
      </c>
      <c r="U15" s="710" t="s">
        <v>0</v>
      </c>
      <c r="V15" s="711"/>
      <c r="W15" s="263">
        <v>10</v>
      </c>
      <c r="X15" s="662"/>
      <c r="Y15" s="663"/>
      <c r="Z15" s="263" t="s">
        <v>40</v>
      </c>
      <c r="AA15" s="626" t="s">
        <v>40</v>
      </c>
      <c r="AB15" s="627"/>
    </row>
    <row r="16" spans="1:28" ht="13.15" customHeight="1" x14ac:dyDescent="0.25">
      <c r="A16" s="264" t="s">
        <v>24</v>
      </c>
      <c r="B16" s="265"/>
      <c r="C16" s="807">
        <f>Soupiska!K33</f>
        <v>0</v>
      </c>
      <c r="D16" s="797"/>
      <c r="E16" s="797"/>
      <c r="F16" s="797"/>
      <c r="G16" s="798"/>
      <c r="I16" s="794" t="s">
        <v>118</v>
      </c>
      <c r="J16" s="774"/>
      <c r="K16" s="774"/>
      <c r="L16" s="774"/>
      <c r="M16" s="795"/>
      <c r="N16" s="263">
        <v>10</v>
      </c>
      <c r="O16" s="646" t="s">
        <v>116</v>
      </c>
      <c r="P16" s="647"/>
      <c r="Q16" s="263">
        <v>10</v>
      </c>
      <c r="R16" s="646" t="s">
        <v>0</v>
      </c>
      <c r="S16" s="647"/>
      <c r="T16" s="266">
        <v>10</v>
      </c>
      <c r="U16" s="710"/>
      <c r="V16" s="711" t="s">
        <v>0</v>
      </c>
      <c r="W16" s="263" t="s">
        <v>119</v>
      </c>
      <c r="X16" s="646" t="s">
        <v>0</v>
      </c>
      <c r="Y16" s="647"/>
      <c r="Z16" s="263">
        <v>10</v>
      </c>
      <c r="AA16" s="660"/>
      <c r="AB16" s="661"/>
    </row>
    <row r="17" spans="1:28" ht="13.15" customHeight="1" x14ac:dyDescent="0.25">
      <c r="A17" s="264" t="s">
        <v>120</v>
      </c>
      <c r="B17" s="265"/>
      <c r="C17" s="808">
        <f>Soupiska!L33</f>
        <v>0</v>
      </c>
      <c r="D17" s="809"/>
      <c r="E17" s="809"/>
      <c r="F17" s="809"/>
      <c r="G17" s="810"/>
      <c r="I17" s="794" t="s">
        <v>121</v>
      </c>
      <c r="J17" s="774"/>
      <c r="K17" s="774"/>
      <c r="L17" s="774"/>
      <c r="M17" s="795"/>
      <c r="N17" s="263" t="s">
        <v>40</v>
      </c>
      <c r="O17" s="626" t="s">
        <v>40</v>
      </c>
      <c r="P17" s="627"/>
      <c r="Q17" s="263">
        <v>10</v>
      </c>
      <c r="R17" s="646"/>
      <c r="S17" s="647"/>
      <c r="T17" s="266">
        <v>10</v>
      </c>
      <c r="U17" s="710"/>
      <c r="V17" s="711" t="s">
        <v>0</v>
      </c>
      <c r="W17" s="263">
        <v>10</v>
      </c>
      <c r="X17" s="662"/>
      <c r="Y17" s="663"/>
      <c r="Z17" s="263">
        <v>10</v>
      </c>
      <c r="AA17" s="662"/>
      <c r="AB17" s="663"/>
    </row>
    <row r="18" spans="1:28" ht="13.15" customHeight="1" x14ac:dyDescent="0.25">
      <c r="A18" s="264" t="s">
        <v>26</v>
      </c>
      <c r="B18" s="265"/>
      <c r="C18" s="807">
        <f>Soupiska!N33</f>
        <v>0</v>
      </c>
      <c r="D18" s="797"/>
      <c r="E18" s="797"/>
      <c r="F18" s="797"/>
      <c r="G18" s="798"/>
      <c r="I18" s="794" t="s">
        <v>122</v>
      </c>
      <c r="J18" s="774"/>
      <c r="K18" s="774"/>
      <c r="L18" s="774"/>
      <c r="M18" s="795"/>
      <c r="N18" s="263" t="s">
        <v>40</v>
      </c>
      <c r="O18" s="626" t="s">
        <v>40</v>
      </c>
      <c r="P18" s="627"/>
      <c r="Q18" s="263">
        <v>10</v>
      </c>
      <c r="R18" s="646" t="s">
        <v>0</v>
      </c>
      <c r="S18" s="647"/>
      <c r="T18" s="266">
        <v>10</v>
      </c>
      <c r="U18" s="710"/>
      <c r="V18" s="711" t="s">
        <v>0</v>
      </c>
      <c r="W18" s="263">
        <v>10</v>
      </c>
      <c r="X18" s="646" t="s">
        <v>0</v>
      </c>
      <c r="Y18" s="647"/>
      <c r="Z18" s="263" t="s">
        <v>40</v>
      </c>
      <c r="AA18" s="626" t="s">
        <v>40</v>
      </c>
      <c r="AB18" s="627"/>
    </row>
    <row r="19" spans="1:28" ht="13.15" customHeight="1" thickBot="1" x14ac:dyDescent="0.3">
      <c r="A19" s="267" t="s">
        <v>34</v>
      </c>
      <c r="B19" s="268"/>
      <c r="C19" s="1216">
        <f>Soupiska!P33</f>
        <v>0</v>
      </c>
      <c r="D19" s="803"/>
      <c r="E19" s="803"/>
      <c r="F19" s="803"/>
      <c r="G19" s="804"/>
      <c r="I19" s="794" t="s">
        <v>49</v>
      </c>
      <c r="J19" s="774"/>
      <c r="K19" s="774"/>
      <c r="L19" s="774"/>
      <c r="M19" s="795"/>
      <c r="N19" s="263">
        <v>10</v>
      </c>
      <c r="O19" s="646" t="s">
        <v>0</v>
      </c>
      <c r="P19" s="647"/>
      <c r="Q19" s="263">
        <v>10</v>
      </c>
      <c r="R19" s="646" t="s">
        <v>0</v>
      </c>
      <c r="S19" s="647"/>
      <c r="T19" s="269" t="s">
        <v>44</v>
      </c>
      <c r="U19" s="710"/>
      <c r="V19" s="711" t="s">
        <v>40</v>
      </c>
      <c r="W19" s="263" t="s">
        <v>40</v>
      </c>
      <c r="X19" s="626" t="s">
        <v>40</v>
      </c>
      <c r="Y19" s="627"/>
      <c r="Z19" s="263">
        <v>10</v>
      </c>
      <c r="AA19" s="662"/>
      <c r="AB19" s="663"/>
    </row>
    <row r="20" spans="1:28" ht="13.15" customHeight="1" thickBot="1" x14ac:dyDescent="0.3">
      <c r="A20" s="805" t="s">
        <v>37</v>
      </c>
      <c r="B20" s="806"/>
      <c r="C20" s="806"/>
      <c r="D20" s="806"/>
      <c r="E20" s="806"/>
      <c r="F20" s="806"/>
      <c r="G20" s="806"/>
      <c r="I20" s="794" t="s">
        <v>123</v>
      </c>
      <c r="J20" s="774"/>
      <c r="K20" s="774"/>
      <c r="L20" s="774"/>
      <c r="M20" s="795"/>
      <c r="N20" s="263" t="s">
        <v>40</v>
      </c>
      <c r="O20" s="626" t="s">
        <v>40</v>
      </c>
      <c r="P20" s="627"/>
      <c r="Q20" s="263">
        <v>10</v>
      </c>
      <c r="R20" s="646" t="s">
        <v>0</v>
      </c>
      <c r="S20" s="647"/>
      <c r="T20" s="266">
        <v>10</v>
      </c>
      <c r="U20" s="710"/>
      <c r="V20" s="711" t="s">
        <v>0</v>
      </c>
      <c r="W20" s="263" t="s">
        <v>40</v>
      </c>
      <c r="X20" s="626" t="s">
        <v>40</v>
      </c>
      <c r="Y20" s="627"/>
      <c r="Z20" s="263" t="s">
        <v>40</v>
      </c>
      <c r="AA20" s="626" t="s">
        <v>40</v>
      </c>
      <c r="AB20" s="627"/>
    </row>
    <row r="21" spans="1:28" ht="13.15" customHeight="1" x14ac:dyDescent="0.25">
      <c r="A21" s="826" t="s">
        <v>10</v>
      </c>
      <c r="B21" s="827"/>
      <c r="C21" s="828">
        <f>Soupiska!C34</f>
        <v>0</v>
      </c>
      <c r="D21" s="827"/>
      <c r="E21" s="827"/>
      <c r="F21" s="827"/>
      <c r="G21" s="829"/>
      <c r="I21" s="794" t="s">
        <v>124</v>
      </c>
      <c r="J21" s="774"/>
      <c r="K21" s="774"/>
      <c r="L21" s="774"/>
      <c r="M21" s="795"/>
      <c r="N21" s="263" t="s">
        <v>40</v>
      </c>
      <c r="O21" s="626" t="s">
        <v>40</v>
      </c>
      <c r="P21" s="627"/>
      <c r="Q21" s="263">
        <v>10</v>
      </c>
      <c r="R21" s="646" t="s">
        <v>0</v>
      </c>
      <c r="S21" s="647"/>
      <c r="T21" s="269" t="s">
        <v>40</v>
      </c>
      <c r="U21" s="718" t="s">
        <v>44</v>
      </c>
      <c r="V21" s="719"/>
      <c r="W21" s="263">
        <v>10</v>
      </c>
      <c r="X21" s="646" t="s">
        <v>0</v>
      </c>
      <c r="Y21" s="647"/>
      <c r="Z21" s="263" t="s">
        <v>40</v>
      </c>
      <c r="AA21" s="626" t="s">
        <v>40</v>
      </c>
      <c r="AB21" s="627"/>
    </row>
    <row r="22" spans="1:28" ht="13.15" customHeight="1" x14ac:dyDescent="0.25">
      <c r="A22" s="819" t="s">
        <v>38</v>
      </c>
      <c r="B22" s="820"/>
      <c r="C22" s="830">
        <f>Soupiska!E34</f>
        <v>0</v>
      </c>
      <c r="D22" s="820"/>
      <c r="E22" s="820"/>
      <c r="F22" s="820"/>
      <c r="G22" s="822"/>
      <c r="I22" s="794" t="s">
        <v>125</v>
      </c>
      <c r="J22" s="774"/>
      <c r="K22" s="774"/>
      <c r="L22" s="774"/>
      <c r="M22" s="795"/>
      <c r="N22" s="263" t="s">
        <v>40</v>
      </c>
      <c r="O22" s="626" t="s">
        <v>40</v>
      </c>
      <c r="P22" s="627"/>
      <c r="Q22" s="263" t="s">
        <v>40</v>
      </c>
      <c r="R22" s="626" t="s">
        <v>40</v>
      </c>
      <c r="S22" s="627"/>
      <c r="T22" s="266">
        <v>10</v>
      </c>
      <c r="U22" s="710"/>
      <c r="V22" s="711" t="s">
        <v>0</v>
      </c>
      <c r="W22" s="263">
        <v>10</v>
      </c>
      <c r="X22" s="646" t="s">
        <v>0</v>
      </c>
      <c r="Y22" s="647"/>
      <c r="Z22" s="263" t="s">
        <v>40</v>
      </c>
      <c r="AA22" s="626" t="s">
        <v>40</v>
      </c>
      <c r="AB22" s="627"/>
    </row>
    <row r="23" spans="1:28" ht="13.15" customHeight="1" x14ac:dyDescent="0.25">
      <c r="A23" s="811" t="s">
        <v>42</v>
      </c>
      <c r="B23" s="812"/>
      <c r="C23" s="815">
        <f>Soupiska!I34</f>
        <v>0</v>
      </c>
      <c r="D23" s="812"/>
      <c r="E23" s="812"/>
      <c r="F23" s="812"/>
      <c r="G23" s="816"/>
      <c r="I23" s="794" t="s">
        <v>126</v>
      </c>
      <c r="J23" s="774"/>
      <c r="K23" s="774"/>
      <c r="L23" s="774"/>
      <c r="M23" s="795"/>
      <c r="N23" s="263" t="s">
        <v>40</v>
      </c>
      <c r="O23" s="626" t="s">
        <v>40</v>
      </c>
      <c r="P23" s="627"/>
      <c r="Q23" s="263">
        <v>10</v>
      </c>
      <c r="R23" s="646" t="s">
        <v>0</v>
      </c>
      <c r="S23" s="647"/>
      <c r="T23" s="266">
        <v>10</v>
      </c>
      <c r="U23" s="710"/>
      <c r="V23" s="711" t="s">
        <v>0</v>
      </c>
      <c r="W23" s="263">
        <v>10</v>
      </c>
      <c r="X23" s="646" t="s">
        <v>0</v>
      </c>
      <c r="Y23" s="647"/>
      <c r="Z23" s="263" t="s">
        <v>40</v>
      </c>
      <c r="AA23" s="626" t="s">
        <v>40</v>
      </c>
      <c r="AB23" s="627"/>
    </row>
    <row r="24" spans="1:28" ht="13.15" customHeight="1" x14ac:dyDescent="0.25">
      <c r="A24" s="813"/>
      <c r="B24" s="814"/>
      <c r="C24" s="817"/>
      <c r="D24" s="814"/>
      <c r="E24" s="814"/>
      <c r="F24" s="814"/>
      <c r="G24" s="818"/>
      <c r="I24" s="794" t="s">
        <v>127</v>
      </c>
      <c r="J24" s="774"/>
      <c r="K24" s="774"/>
      <c r="L24" s="774"/>
      <c r="M24" s="795"/>
      <c r="N24" s="263" t="s">
        <v>40</v>
      </c>
      <c r="O24" s="626" t="s">
        <v>40</v>
      </c>
      <c r="P24" s="627"/>
      <c r="Q24" s="263" t="s">
        <v>40</v>
      </c>
      <c r="R24" s="626" t="s">
        <v>40</v>
      </c>
      <c r="S24" s="627"/>
      <c r="T24" s="266">
        <v>10</v>
      </c>
      <c r="U24" s="710"/>
      <c r="V24" s="711" t="s">
        <v>116</v>
      </c>
      <c r="W24" s="263">
        <v>10</v>
      </c>
      <c r="X24" s="648"/>
      <c r="Y24" s="649"/>
      <c r="Z24" s="263" t="s">
        <v>40</v>
      </c>
      <c r="AA24" s="626" t="s">
        <v>40</v>
      </c>
      <c r="AB24" s="627"/>
    </row>
    <row r="25" spans="1:28" ht="13.15" customHeight="1" thickBot="1" x14ac:dyDescent="0.3">
      <c r="A25" s="819" t="s">
        <v>25</v>
      </c>
      <c r="B25" s="820"/>
      <c r="C25" s="821" t="e">
        <f ca="1">DATE(IF(MID(Soupiska!C35,1,2)*1 &gt; YEAR(TODAY())-2000, 1900, 2000) + MID(Soupiska!C35,1,2), MOD(MID(Soupiska!C35,3,2),50), MID(Soupiska!C35,5,2))</f>
        <v>#VALUE!</v>
      </c>
      <c r="D25" s="820"/>
      <c r="E25" s="820"/>
      <c r="F25" s="820"/>
      <c r="G25" s="822"/>
      <c r="I25" s="823" t="s">
        <v>128</v>
      </c>
      <c r="J25" s="824"/>
      <c r="K25" s="824"/>
      <c r="L25" s="824"/>
      <c r="M25" s="825"/>
      <c r="N25" s="270">
        <v>10</v>
      </c>
      <c r="O25" s="628" t="s">
        <v>0</v>
      </c>
      <c r="P25" s="629"/>
      <c r="Q25" s="270">
        <v>10</v>
      </c>
      <c r="R25" s="628" t="s">
        <v>0</v>
      </c>
      <c r="S25" s="629"/>
      <c r="T25" s="271">
        <v>10</v>
      </c>
      <c r="U25" s="710"/>
      <c r="V25" s="711" t="s">
        <v>0</v>
      </c>
      <c r="W25" s="270">
        <v>10</v>
      </c>
      <c r="X25" s="628" t="s">
        <v>0</v>
      </c>
      <c r="Y25" s="629"/>
      <c r="Z25" s="270">
        <v>10</v>
      </c>
      <c r="AA25" s="664"/>
      <c r="AB25" s="665"/>
    </row>
    <row r="26" spans="1:28" ht="13.15" customHeight="1" thickBot="1" x14ac:dyDescent="0.3">
      <c r="A26" s="840" t="s">
        <v>47</v>
      </c>
      <c r="B26" s="841"/>
      <c r="C26" s="842">
        <f>Soupiska!I35</f>
        <v>0</v>
      </c>
      <c r="D26" s="841"/>
      <c r="E26" s="841"/>
      <c r="F26" s="841"/>
      <c r="G26" s="843"/>
      <c r="I26" s="844" t="s">
        <v>23</v>
      </c>
      <c r="J26" s="845"/>
      <c r="K26" s="845"/>
      <c r="L26" s="845"/>
      <c r="M26" s="846"/>
      <c r="N26" s="272">
        <v>50</v>
      </c>
      <c r="O26" s="666">
        <f>SUM(O13:P25)</f>
        <v>0</v>
      </c>
      <c r="P26" s="666"/>
      <c r="Q26" s="273">
        <v>100</v>
      </c>
      <c r="R26" s="666">
        <f>SUM(R13:S25)</f>
        <v>0</v>
      </c>
      <c r="S26" s="666"/>
      <c r="T26" s="273">
        <v>100</v>
      </c>
      <c r="U26" s="666">
        <f>SUM(U13:V25)</f>
        <v>0</v>
      </c>
      <c r="V26" s="666"/>
      <c r="W26" s="273">
        <v>100</v>
      </c>
      <c r="X26" s="666">
        <f>SUM(X13:Y25)</f>
        <v>0</v>
      </c>
      <c r="Y26" s="666"/>
      <c r="Z26" s="273">
        <v>60</v>
      </c>
      <c r="AA26" s="666">
        <f>SUM(AA13:AB25)</f>
        <v>0</v>
      </c>
      <c r="AB26" s="667"/>
    </row>
    <row r="27" spans="1:28" ht="1.9" customHeight="1" thickBot="1" x14ac:dyDescent="0.3">
      <c r="A27" s="255"/>
      <c r="B27" s="255"/>
      <c r="C27" s="240"/>
      <c r="D27" s="240"/>
      <c r="E27" s="240"/>
      <c r="F27" s="240"/>
      <c r="G27" s="240"/>
      <c r="I27" s="274"/>
      <c r="J27" s="274"/>
      <c r="K27" s="274"/>
      <c r="L27" s="274"/>
      <c r="M27" s="274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4"/>
    </row>
    <row r="28" spans="1:28" ht="13.9" customHeight="1" thickBot="1" x14ac:dyDescent="0.3">
      <c r="A28" s="779" t="s">
        <v>50</v>
      </c>
      <c r="B28" s="736"/>
      <c r="C28" s="736"/>
      <c r="D28" s="736"/>
      <c r="E28" s="736"/>
      <c r="F28" s="240"/>
      <c r="G28" s="847" t="s">
        <v>66</v>
      </c>
      <c r="H28" s="848"/>
      <c r="I28" s="848"/>
      <c r="J28" s="849"/>
      <c r="K28" s="685" t="s">
        <v>91</v>
      </c>
      <c r="L28" s="685"/>
      <c r="M28" s="686"/>
      <c r="N28" s="687" t="s">
        <v>129</v>
      </c>
      <c r="O28" s="685"/>
      <c r="P28" s="688"/>
      <c r="Q28" s="831" t="s">
        <v>94</v>
      </c>
      <c r="R28" s="832"/>
      <c r="S28" s="833"/>
      <c r="T28" s="685" t="s">
        <v>95</v>
      </c>
      <c r="U28" s="685"/>
      <c r="V28" s="686"/>
      <c r="W28" s="687" t="s">
        <v>130</v>
      </c>
      <c r="X28" s="685"/>
      <c r="Y28" s="688"/>
      <c r="Z28" s="831" t="s">
        <v>131</v>
      </c>
      <c r="AA28" s="832"/>
      <c r="AB28" s="833"/>
    </row>
    <row r="29" spans="1:28" ht="13.15" customHeight="1" x14ac:dyDescent="0.25">
      <c r="A29" s="757" t="s">
        <v>52</v>
      </c>
      <c r="B29" s="728"/>
      <c r="C29" s="834">
        <f>Soupiska!T6</f>
        <v>0</v>
      </c>
      <c r="D29" s="728"/>
      <c r="E29" s="729"/>
      <c r="F29" s="240"/>
      <c r="G29" s="835" t="s">
        <v>132</v>
      </c>
      <c r="H29" s="836"/>
      <c r="I29" s="836"/>
      <c r="J29" s="837"/>
      <c r="K29" s="276">
        <v>10</v>
      </c>
      <c r="L29" s="676" t="s">
        <v>0</v>
      </c>
      <c r="M29" s="799"/>
      <c r="N29" s="277">
        <v>10</v>
      </c>
      <c r="O29" s="799" t="s">
        <v>0</v>
      </c>
      <c r="P29" s="850"/>
      <c r="Q29" s="278">
        <v>10</v>
      </c>
      <c r="R29" s="745"/>
      <c r="S29" s="853"/>
      <c r="T29" s="278">
        <v>10</v>
      </c>
      <c r="U29" s="710"/>
      <c r="V29" s="711"/>
      <c r="W29" s="279">
        <v>10</v>
      </c>
      <c r="X29" s="630"/>
      <c r="Y29" s="723"/>
      <c r="Z29" s="280">
        <v>20</v>
      </c>
      <c r="AA29" s="672" t="s">
        <v>0</v>
      </c>
      <c r="AB29" s="673"/>
    </row>
    <row r="30" spans="1:28" ht="13.15" customHeight="1" x14ac:dyDescent="0.25">
      <c r="A30" s="758"/>
      <c r="B30" s="759"/>
      <c r="C30" s="761"/>
      <c r="D30" s="759"/>
      <c r="E30" s="762"/>
      <c r="F30" s="240"/>
      <c r="G30" s="838" t="s">
        <v>133</v>
      </c>
      <c r="H30" s="774"/>
      <c r="I30" s="774"/>
      <c r="J30" s="839"/>
      <c r="K30" s="281">
        <v>10</v>
      </c>
      <c r="L30" s="678" t="s">
        <v>0</v>
      </c>
      <c r="M30" s="705"/>
      <c r="N30" s="263">
        <v>10</v>
      </c>
      <c r="O30" s="851"/>
      <c r="P30" s="852"/>
      <c r="Q30" s="282">
        <v>10</v>
      </c>
      <c r="R30" s="851"/>
      <c r="S30" s="852"/>
      <c r="T30" s="282">
        <v>10</v>
      </c>
      <c r="U30" s="710"/>
      <c r="V30" s="711"/>
      <c r="W30" s="283">
        <v>10</v>
      </c>
      <c r="X30" s="662"/>
      <c r="Y30" s="690"/>
      <c r="Z30" s="284">
        <v>20</v>
      </c>
      <c r="AA30" s="670"/>
      <c r="AB30" s="671"/>
    </row>
    <row r="31" spans="1:28" ht="13.15" customHeight="1" x14ac:dyDescent="0.25">
      <c r="A31" s="854" t="s">
        <v>54</v>
      </c>
      <c r="B31" s="787"/>
      <c r="C31" s="786">
        <f>Soupiska!P5</f>
        <v>0</v>
      </c>
      <c r="D31" s="787"/>
      <c r="E31" s="788"/>
      <c r="F31" s="240"/>
      <c r="G31" s="838" t="s">
        <v>134</v>
      </c>
      <c r="H31" s="774"/>
      <c r="I31" s="774"/>
      <c r="J31" s="839"/>
      <c r="K31" s="252" t="s">
        <v>40</v>
      </c>
      <c r="L31" s="652" t="s">
        <v>40</v>
      </c>
      <c r="M31" s="680"/>
      <c r="N31" s="285" t="s">
        <v>135</v>
      </c>
      <c r="O31" s="286"/>
      <c r="P31" s="287" t="s">
        <v>0</v>
      </c>
      <c r="Q31" s="288" t="s">
        <v>135</v>
      </c>
      <c r="R31" s="286"/>
      <c r="S31" s="289" t="s">
        <v>0</v>
      </c>
      <c r="T31" s="290">
        <v>10</v>
      </c>
      <c r="U31" s="710"/>
      <c r="V31" s="711" t="s">
        <v>0</v>
      </c>
      <c r="W31" s="279">
        <v>10</v>
      </c>
      <c r="X31" s="646" t="s">
        <v>0</v>
      </c>
      <c r="Y31" s="689"/>
      <c r="Z31" s="284">
        <v>20</v>
      </c>
      <c r="AA31" s="670"/>
      <c r="AB31" s="671"/>
    </row>
    <row r="32" spans="1:28" ht="13.15" customHeight="1" x14ac:dyDescent="0.25">
      <c r="A32" s="758"/>
      <c r="B32" s="759"/>
      <c r="C32" s="761"/>
      <c r="D32" s="759"/>
      <c r="E32" s="762"/>
      <c r="F32" s="240"/>
      <c r="G32" s="838" t="s">
        <v>136</v>
      </c>
      <c r="H32" s="774"/>
      <c r="I32" s="774"/>
      <c r="J32" s="839"/>
      <c r="K32" s="281" t="s">
        <v>137</v>
      </c>
      <c r="L32" s="702"/>
      <c r="M32" s="851"/>
      <c r="N32" s="291" t="s">
        <v>138</v>
      </c>
      <c r="O32" s="292"/>
      <c r="P32" s="293"/>
      <c r="Q32" s="294" t="s">
        <v>138</v>
      </c>
      <c r="R32" s="292"/>
      <c r="S32" s="295"/>
      <c r="T32" s="294" t="s">
        <v>139</v>
      </c>
      <c r="U32" s="296"/>
      <c r="V32" s="296"/>
      <c r="W32" s="297" t="s">
        <v>139</v>
      </c>
      <c r="X32" s="298"/>
      <c r="Y32" s="295"/>
      <c r="Z32" s="299" t="s">
        <v>140</v>
      </c>
      <c r="AA32" s="300"/>
      <c r="AB32" s="301" t="s">
        <v>0</v>
      </c>
    </row>
    <row r="33" spans="1:28" ht="13.15" customHeight="1" x14ac:dyDescent="0.25">
      <c r="A33" s="855" t="s">
        <v>141</v>
      </c>
      <c r="B33" s="787"/>
      <c r="C33" s="786">
        <f>Soupiska!D6</f>
        <v>0</v>
      </c>
      <c r="D33" s="787"/>
      <c r="E33" s="788"/>
      <c r="F33" s="240"/>
      <c r="G33" s="856" t="s">
        <v>142</v>
      </c>
      <c r="H33" s="857"/>
      <c r="I33" s="857"/>
      <c r="J33" s="858"/>
      <c r="K33" s="252" t="s">
        <v>40</v>
      </c>
      <c r="L33" s="652" t="s">
        <v>40</v>
      </c>
      <c r="M33" s="680"/>
      <c r="N33" s="302" t="s">
        <v>40</v>
      </c>
      <c r="O33" s="680" t="s">
        <v>40</v>
      </c>
      <c r="P33" s="681"/>
      <c r="Q33" s="290" t="s">
        <v>40</v>
      </c>
      <c r="R33" s="680" t="s">
        <v>40</v>
      </c>
      <c r="S33" s="681"/>
      <c r="T33" s="290">
        <v>20</v>
      </c>
      <c r="U33" s="712"/>
      <c r="V33" s="713"/>
      <c r="W33" s="279">
        <v>20</v>
      </c>
      <c r="X33" s="662"/>
      <c r="Y33" s="690"/>
      <c r="Z33" s="284">
        <v>40</v>
      </c>
      <c r="AA33" s="303"/>
      <c r="AB33" s="301" t="s">
        <v>0</v>
      </c>
    </row>
    <row r="34" spans="1:28" ht="13.15" customHeight="1" x14ac:dyDescent="0.25">
      <c r="A34" s="758"/>
      <c r="B34" s="759"/>
      <c r="C34" s="761"/>
      <c r="D34" s="759"/>
      <c r="E34" s="762"/>
      <c r="F34" s="240"/>
      <c r="G34" s="856" t="s">
        <v>143</v>
      </c>
      <c r="H34" s="857"/>
      <c r="I34" s="857"/>
      <c r="J34" s="858"/>
      <c r="K34" s="304" t="s">
        <v>137</v>
      </c>
      <c r="L34" s="702"/>
      <c r="M34" s="684"/>
      <c r="N34" s="291" t="s">
        <v>138</v>
      </c>
      <c r="O34" s="292"/>
      <c r="P34" s="293" t="s">
        <v>0</v>
      </c>
      <c r="Q34" s="294" t="s">
        <v>138</v>
      </c>
      <c r="R34" s="292"/>
      <c r="S34" s="295" t="s">
        <v>0</v>
      </c>
      <c r="T34" s="305" t="s">
        <v>139</v>
      </c>
      <c r="U34" s="296"/>
      <c r="V34" s="296"/>
      <c r="W34" s="297" t="s">
        <v>139</v>
      </c>
      <c r="X34" s="298"/>
      <c r="Y34" s="295"/>
      <c r="Z34" s="299" t="s">
        <v>140</v>
      </c>
      <c r="AA34" s="300"/>
      <c r="AB34" s="301" t="s">
        <v>0</v>
      </c>
    </row>
    <row r="35" spans="1:28" ht="13.15" customHeight="1" thickBot="1" x14ac:dyDescent="0.3">
      <c r="A35" s="855" t="s">
        <v>58</v>
      </c>
      <c r="B35" s="787"/>
      <c r="C35" s="786">
        <f>Soupiska!P6</f>
        <v>0</v>
      </c>
      <c r="D35" s="787"/>
      <c r="E35" s="788"/>
      <c r="F35" s="240"/>
      <c r="G35" s="860" t="s">
        <v>144</v>
      </c>
      <c r="H35" s="776"/>
      <c r="I35" s="776"/>
      <c r="J35" s="861"/>
      <c r="K35" s="306" t="s">
        <v>44</v>
      </c>
      <c r="L35" s="868" t="s">
        <v>44</v>
      </c>
      <c r="M35" s="869"/>
      <c r="N35" s="307" t="s">
        <v>138</v>
      </c>
      <c r="O35" s="286"/>
      <c r="P35" s="287" t="s">
        <v>0</v>
      </c>
      <c r="Q35" s="308" t="s">
        <v>138</v>
      </c>
      <c r="R35" s="286"/>
      <c r="S35" s="289" t="s">
        <v>0</v>
      </c>
      <c r="T35" s="309" t="s">
        <v>44</v>
      </c>
      <c r="U35" s="668" t="s">
        <v>44</v>
      </c>
      <c r="V35" s="682"/>
      <c r="W35" s="279" t="s">
        <v>44</v>
      </c>
      <c r="X35" s="691" t="s">
        <v>44</v>
      </c>
      <c r="Y35" s="692"/>
      <c r="Z35" s="310" t="s">
        <v>44</v>
      </c>
      <c r="AA35" s="668" t="s">
        <v>44</v>
      </c>
      <c r="AB35" s="669"/>
    </row>
    <row r="36" spans="1:28" ht="13.15" customHeight="1" thickBot="1" x14ac:dyDescent="0.3">
      <c r="A36" s="735"/>
      <c r="B36" s="736"/>
      <c r="C36" s="859"/>
      <c r="D36" s="736"/>
      <c r="E36" s="737"/>
      <c r="F36" s="240"/>
      <c r="G36" s="862" t="s">
        <v>23</v>
      </c>
      <c r="H36" s="778"/>
      <c r="I36" s="778"/>
      <c r="J36" s="863"/>
      <c r="K36" s="311">
        <v>50</v>
      </c>
      <c r="L36" s="674">
        <f>SUM(L29:M35)</f>
        <v>0</v>
      </c>
      <c r="M36" s="720"/>
      <c r="N36" s="312">
        <v>100</v>
      </c>
      <c r="O36" s="674">
        <f>SUM(O29:P35)</f>
        <v>0</v>
      </c>
      <c r="P36" s="675"/>
      <c r="Q36" s="313">
        <v>100</v>
      </c>
      <c r="R36" s="674">
        <f>SUM(R29:S35)</f>
        <v>0</v>
      </c>
      <c r="S36" s="675"/>
      <c r="T36" s="311">
        <v>100</v>
      </c>
      <c r="U36" s="674">
        <f>SUM(U29:V35)</f>
        <v>0</v>
      </c>
      <c r="V36" s="720"/>
      <c r="W36" s="312">
        <v>100</v>
      </c>
      <c r="X36" s="721">
        <f>SUM(X29:Y35)</f>
        <v>0</v>
      </c>
      <c r="Y36" s="722"/>
      <c r="Z36" s="313">
        <v>200</v>
      </c>
      <c r="AA36" s="674">
        <f>SUM(AA29:AB35)</f>
        <v>0</v>
      </c>
      <c r="AB36" s="675"/>
    </row>
    <row r="37" spans="1:28" ht="1.9" customHeight="1" thickBot="1" x14ac:dyDescent="0.3">
      <c r="A37" s="255" t="s">
        <v>0</v>
      </c>
      <c r="B37" s="255"/>
      <c r="C37" s="240"/>
      <c r="D37" s="240"/>
      <c r="E37" s="240"/>
      <c r="F37" s="240"/>
      <c r="G37" s="240"/>
      <c r="I37" s="255" t="s">
        <v>0</v>
      </c>
      <c r="J37" s="255"/>
      <c r="K37" s="255"/>
      <c r="L37" s="255"/>
      <c r="M37" s="255"/>
      <c r="N37" s="255"/>
      <c r="O37" s="255"/>
      <c r="P37" s="252" t="s">
        <v>0</v>
      </c>
      <c r="Q37" s="255"/>
      <c r="R37" s="255"/>
      <c r="S37" s="314" t="s">
        <v>0</v>
      </c>
      <c r="T37" s="314" t="s">
        <v>0</v>
      </c>
      <c r="U37" s="314"/>
      <c r="V37" s="314" t="s">
        <v>0</v>
      </c>
      <c r="W37" s="314" t="s">
        <v>0</v>
      </c>
      <c r="X37" s="314"/>
      <c r="Y37" s="314" t="s">
        <v>0</v>
      </c>
      <c r="Z37" s="314" t="s">
        <v>0</v>
      </c>
      <c r="AA37" s="314"/>
      <c r="AB37" s="314" t="s">
        <v>0</v>
      </c>
    </row>
    <row r="38" spans="1:28" ht="13.9" customHeight="1" thickBot="1" x14ac:dyDescent="0.3">
      <c r="A38" s="864" t="s">
        <v>75</v>
      </c>
      <c r="B38" s="736"/>
      <c r="C38" s="736"/>
      <c r="D38" s="736"/>
      <c r="E38" s="736"/>
      <c r="G38" s="865" t="s">
        <v>145</v>
      </c>
      <c r="H38" s="866"/>
      <c r="I38" s="866"/>
      <c r="J38" s="867"/>
      <c r="K38" s="687" t="s">
        <v>97</v>
      </c>
      <c r="L38" s="685"/>
      <c r="M38" s="686"/>
      <c r="N38" s="685" t="s">
        <v>146</v>
      </c>
      <c r="O38" s="685"/>
      <c r="P38" s="688"/>
      <c r="Q38" s="699" t="s">
        <v>147</v>
      </c>
      <c r="R38" s="685"/>
      <c r="S38" s="686"/>
      <c r="T38" s="685" t="s">
        <v>148</v>
      </c>
      <c r="U38" s="685"/>
      <c r="V38" s="688"/>
      <c r="W38" s="687" t="s">
        <v>149</v>
      </c>
      <c r="X38" s="685"/>
      <c r="Y38" s="686"/>
      <c r="Z38" s="685" t="s">
        <v>106</v>
      </c>
      <c r="AA38" s="685"/>
      <c r="AB38" s="686"/>
    </row>
    <row r="39" spans="1:28" ht="13.15" customHeight="1" x14ac:dyDescent="0.25">
      <c r="A39" s="884" t="s">
        <v>168</v>
      </c>
      <c r="B39" s="885"/>
      <c r="C39" s="885"/>
      <c r="D39" s="886">
        <f>J8+L8+O8+R8+U8+X8+AA8</f>
        <v>0</v>
      </c>
      <c r="E39" s="729"/>
      <c r="G39" s="887" t="s">
        <v>150</v>
      </c>
      <c r="H39" s="888"/>
      <c r="I39" s="888"/>
      <c r="J39" s="889"/>
      <c r="K39" s="263" t="s">
        <v>40</v>
      </c>
      <c r="L39" s="694" t="s">
        <v>40</v>
      </c>
      <c r="M39" s="697"/>
      <c r="N39" s="315" t="s">
        <v>40</v>
      </c>
      <c r="O39" s="694" t="s">
        <v>40</v>
      </c>
      <c r="P39" s="695"/>
      <c r="Q39" s="316" t="s">
        <v>40</v>
      </c>
      <c r="R39" s="696" t="s">
        <v>40</v>
      </c>
      <c r="S39" s="697"/>
      <c r="T39" s="315" t="s">
        <v>40</v>
      </c>
      <c r="U39" s="694" t="s">
        <v>40</v>
      </c>
      <c r="V39" s="697"/>
      <c r="W39" s="263" t="s">
        <v>40</v>
      </c>
      <c r="X39" s="694" t="s">
        <v>40</v>
      </c>
      <c r="Y39" s="697"/>
      <c r="Z39" s="317" t="s">
        <v>151</v>
      </c>
      <c r="AA39" s="676" t="s">
        <v>0</v>
      </c>
      <c r="AB39" s="677"/>
    </row>
    <row r="40" spans="1:28" ht="13.15" customHeight="1" x14ac:dyDescent="0.25">
      <c r="A40" s="871"/>
      <c r="B40" s="790"/>
      <c r="C40" s="790"/>
      <c r="D40" s="761"/>
      <c r="E40" s="762"/>
      <c r="G40" s="873" t="s">
        <v>152</v>
      </c>
      <c r="H40" s="874"/>
      <c r="I40" s="874"/>
      <c r="J40" s="875"/>
      <c r="K40" s="263" t="s">
        <v>40</v>
      </c>
      <c r="L40" s="652" t="s">
        <v>40</v>
      </c>
      <c r="M40" s="653"/>
      <c r="N40" s="315" t="s">
        <v>40</v>
      </c>
      <c r="O40" s="652" t="s">
        <v>40</v>
      </c>
      <c r="P40" s="693"/>
      <c r="Q40" s="316" t="s">
        <v>40</v>
      </c>
      <c r="R40" s="680" t="s">
        <v>40</v>
      </c>
      <c r="S40" s="653"/>
      <c r="T40" s="315" t="s">
        <v>40</v>
      </c>
      <c r="U40" s="652" t="s">
        <v>40</v>
      </c>
      <c r="V40" s="653"/>
      <c r="W40" s="263" t="s">
        <v>40</v>
      </c>
      <c r="X40" s="652" t="s">
        <v>40</v>
      </c>
      <c r="Y40" s="653"/>
      <c r="Z40" s="317" t="s">
        <v>151</v>
      </c>
      <c r="AA40" s="678" t="s">
        <v>0</v>
      </c>
      <c r="AB40" s="679"/>
    </row>
    <row r="41" spans="1:28" ht="13.15" customHeight="1" x14ac:dyDescent="0.25">
      <c r="A41" s="870" t="s">
        <v>169</v>
      </c>
      <c r="B41" s="776"/>
      <c r="C41" s="776"/>
      <c r="D41" s="872">
        <f>O26+R26+U26+X26+AA26</f>
        <v>0</v>
      </c>
      <c r="E41" s="788"/>
      <c r="G41" s="873" t="s">
        <v>153</v>
      </c>
      <c r="H41" s="874"/>
      <c r="I41" s="874"/>
      <c r="J41" s="875"/>
      <c r="K41" s="263" t="s">
        <v>40</v>
      </c>
      <c r="L41" s="652" t="s">
        <v>40</v>
      </c>
      <c r="M41" s="653"/>
      <c r="N41" s="315" t="s">
        <v>40</v>
      </c>
      <c r="O41" s="652" t="s">
        <v>40</v>
      </c>
      <c r="P41" s="693"/>
      <c r="Q41" s="316" t="s">
        <v>40</v>
      </c>
      <c r="R41" s="680" t="s">
        <v>40</v>
      </c>
      <c r="S41" s="653"/>
      <c r="T41" s="315" t="s">
        <v>40</v>
      </c>
      <c r="U41" s="652" t="s">
        <v>40</v>
      </c>
      <c r="V41" s="653"/>
      <c r="W41" s="263" t="s">
        <v>40</v>
      </c>
      <c r="X41" s="652" t="s">
        <v>40</v>
      </c>
      <c r="Y41" s="653"/>
      <c r="Z41" s="317" t="s">
        <v>151</v>
      </c>
      <c r="AA41" s="678" t="s">
        <v>0</v>
      </c>
      <c r="AB41" s="679"/>
    </row>
    <row r="42" spans="1:28" ht="13.15" customHeight="1" x14ac:dyDescent="0.25">
      <c r="A42" s="871"/>
      <c r="B42" s="790"/>
      <c r="C42" s="790"/>
      <c r="D42" s="761"/>
      <c r="E42" s="762"/>
      <c r="G42" s="873" t="s">
        <v>154</v>
      </c>
      <c r="H42" s="874"/>
      <c r="I42" s="874"/>
      <c r="J42" s="890"/>
      <c r="K42" s="318" t="s">
        <v>135</v>
      </c>
      <c r="L42" s="292"/>
      <c r="M42" s="319"/>
      <c r="N42" s="291" t="s">
        <v>155</v>
      </c>
      <c r="O42" s="292"/>
      <c r="P42" s="320"/>
      <c r="Q42" s="321" t="s">
        <v>155</v>
      </c>
      <c r="R42" s="292"/>
      <c r="S42" s="319"/>
      <c r="T42" s="315" t="s">
        <v>40</v>
      </c>
      <c r="U42" s="716" t="s">
        <v>40</v>
      </c>
      <c r="V42" s="717"/>
      <c r="W42" s="263" t="s">
        <v>40</v>
      </c>
      <c r="X42" s="652" t="s">
        <v>40</v>
      </c>
      <c r="Y42" s="653"/>
      <c r="Z42" s="263" t="s">
        <v>40</v>
      </c>
      <c r="AA42" s="652" t="s">
        <v>40</v>
      </c>
      <c r="AB42" s="653"/>
    </row>
    <row r="43" spans="1:28" ht="13.15" customHeight="1" x14ac:dyDescent="0.25">
      <c r="A43" s="870" t="s">
        <v>170</v>
      </c>
      <c r="B43" s="776"/>
      <c r="C43" s="776"/>
      <c r="D43" s="872">
        <f>L36+O36+R36+U36+X36+AA36</f>
        <v>0</v>
      </c>
      <c r="E43" s="788"/>
      <c r="G43" s="873" t="s">
        <v>156</v>
      </c>
      <c r="H43" s="874"/>
      <c r="I43" s="874"/>
      <c r="J43" s="875"/>
      <c r="K43" s="263" t="s">
        <v>40</v>
      </c>
      <c r="L43" s="652" t="s">
        <v>40</v>
      </c>
      <c r="M43" s="653"/>
      <c r="N43" s="315" t="s">
        <v>40</v>
      </c>
      <c r="O43" s="652" t="s">
        <v>40</v>
      </c>
      <c r="P43" s="693"/>
      <c r="Q43" s="316" t="s">
        <v>40</v>
      </c>
      <c r="R43" s="680" t="s">
        <v>40</v>
      </c>
      <c r="S43" s="698"/>
      <c r="T43" s="322" t="s">
        <v>138</v>
      </c>
      <c r="U43" s="300"/>
      <c r="V43" s="323"/>
      <c r="W43" s="324" t="s">
        <v>40</v>
      </c>
      <c r="X43" s="652" t="s">
        <v>40</v>
      </c>
      <c r="Y43" s="653"/>
      <c r="Z43" s="263" t="s">
        <v>40</v>
      </c>
      <c r="AA43" s="652" t="s">
        <v>40</v>
      </c>
      <c r="AB43" s="653"/>
    </row>
    <row r="44" spans="1:28" ht="13.15" customHeight="1" x14ac:dyDescent="0.25">
      <c r="A44" s="871"/>
      <c r="B44" s="790"/>
      <c r="C44" s="790"/>
      <c r="D44" s="761"/>
      <c r="E44" s="762"/>
      <c r="G44" s="876" t="s">
        <v>157</v>
      </c>
      <c r="H44" s="877"/>
      <c r="I44" s="877"/>
      <c r="J44" s="878"/>
      <c r="K44" s="318" t="s">
        <v>138</v>
      </c>
      <c r="L44" s="292"/>
      <c r="M44" s="319"/>
      <c r="N44" s="291" t="s">
        <v>158</v>
      </c>
      <c r="O44" s="292"/>
      <c r="P44" s="320" t="s">
        <v>0</v>
      </c>
      <c r="Q44" s="321" t="s">
        <v>158</v>
      </c>
      <c r="R44" s="292"/>
      <c r="S44" s="319"/>
      <c r="T44" s="322" t="s">
        <v>158</v>
      </c>
      <c r="U44" s="300"/>
      <c r="V44" s="323" t="s">
        <v>0</v>
      </c>
      <c r="W44" s="263" t="s">
        <v>40</v>
      </c>
      <c r="X44" s="652" t="s">
        <v>40</v>
      </c>
      <c r="Y44" s="653"/>
      <c r="Z44" s="263" t="s">
        <v>40</v>
      </c>
      <c r="AA44" s="652" t="s">
        <v>40</v>
      </c>
      <c r="AB44" s="653"/>
    </row>
    <row r="45" spans="1:28" ht="13.15" customHeight="1" x14ac:dyDescent="0.25">
      <c r="A45" s="879" t="s">
        <v>171</v>
      </c>
      <c r="B45" s="776"/>
      <c r="C45" s="776"/>
      <c r="D45" s="882">
        <f>IF(AA51=" ",L51+O51+R51+U51+X51,AA51)</f>
        <v>0</v>
      </c>
      <c r="E45" s="788"/>
      <c r="G45" s="794" t="s">
        <v>159</v>
      </c>
      <c r="H45" s="774"/>
      <c r="I45" s="774"/>
      <c r="J45" s="795"/>
      <c r="K45" s="263">
        <v>10</v>
      </c>
      <c r="L45" s="702"/>
      <c r="M45" s="684"/>
      <c r="N45" s="315">
        <v>20</v>
      </c>
      <c r="O45" s="678" t="s">
        <v>0</v>
      </c>
      <c r="P45" s="708"/>
      <c r="Q45" s="316">
        <v>20</v>
      </c>
      <c r="R45" s="705"/>
      <c r="S45" s="679"/>
      <c r="T45" s="315">
        <v>20</v>
      </c>
      <c r="U45" s="714"/>
      <c r="V45" s="715"/>
      <c r="W45" s="263" t="s">
        <v>40</v>
      </c>
      <c r="X45" s="654" t="s">
        <v>40</v>
      </c>
      <c r="Y45" s="653"/>
      <c r="Z45" s="263" t="s">
        <v>40</v>
      </c>
      <c r="AA45" s="652" t="s">
        <v>40</v>
      </c>
      <c r="AB45" s="653"/>
    </row>
    <row r="46" spans="1:28" ht="13.15" customHeight="1" thickBot="1" x14ac:dyDescent="0.3">
      <c r="A46" s="880"/>
      <c r="B46" s="881"/>
      <c r="C46" s="881"/>
      <c r="D46" s="883"/>
      <c r="E46" s="733"/>
      <c r="G46" s="794" t="s">
        <v>160</v>
      </c>
      <c r="H46" s="774"/>
      <c r="I46" s="774"/>
      <c r="J46" s="795"/>
      <c r="K46" s="263" t="s">
        <v>40</v>
      </c>
      <c r="L46" s="652" t="s">
        <v>40</v>
      </c>
      <c r="M46" s="698"/>
      <c r="N46" s="318" t="s">
        <v>135</v>
      </c>
      <c r="O46" s="292"/>
      <c r="P46" s="320" t="s">
        <v>0</v>
      </c>
      <c r="Q46" s="321" t="s">
        <v>135</v>
      </c>
      <c r="R46" s="292"/>
      <c r="S46" s="319"/>
      <c r="T46" s="322" t="s">
        <v>135</v>
      </c>
      <c r="U46" s="300"/>
      <c r="V46" s="325"/>
      <c r="W46" s="322" t="s">
        <v>135</v>
      </c>
      <c r="X46" s="300"/>
      <c r="Y46" s="326"/>
      <c r="Z46" s="263" t="s">
        <v>40</v>
      </c>
      <c r="AA46" s="652" t="s">
        <v>40</v>
      </c>
      <c r="AB46" s="653"/>
    </row>
    <row r="47" spans="1:28" ht="13.15" customHeight="1" x14ac:dyDescent="0.25">
      <c r="A47" s="910" t="s">
        <v>85</v>
      </c>
      <c r="B47" s="911"/>
      <c r="C47" s="914" t="e">
        <f ca="1">VLOOKUP(A4,TYPY!A$1:D$65536,4,FALSE)</f>
        <v>#N/A</v>
      </c>
      <c r="D47" s="896">
        <f>IF(AA51=" ",D39+D41+D43+D45,D39+D41+D43)</f>
        <v>0</v>
      </c>
      <c r="E47" s="729"/>
      <c r="G47" s="794" t="s">
        <v>161</v>
      </c>
      <c r="H47" s="774"/>
      <c r="I47" s="774"/>
      <c r="J47" s="795"/>
      <c r="K47" s="263" t="s">
        <v>40</v>
      </c>
      <c r="L47" s="652" t="s">
        <v>40</v>
      </c>
      <c r="M47" s="653"/>
      <c r="N47" s="315" t="s">
        <v>40</v>
      </c>
      <c r="O47" s="652" t="s">
        <v>40</v>
      </c>
      <c r="P47" s="680"/>
      <c r="Q47" s="316" t="s">
        <v>40</v>
      </c>
      <c r="R47" s="680" t="s">
        <v>40</v>
      </c>
      <c r="S47" s="653"/>
      <c r="T47" s="315" t="s">
        <v>40</v>
      </c>
      <c r="U47" s="916" t="s">
        <v>40</v>
      </c>
      <c r="V47" s="719"/>
      <c r="W47" s="263">
        <v>10</v>
      </c>
      <c r="X47" s="683"/>
      <c r="Y47" s="684"/>
      <c r="Z47" s="263" t="s">
        <v>40</v>
      </c>
      <c r="AA47" s="652" t="s">
        <v>40</v>
      </c>
      <c r="AB47" s="653"/>
    </row>
    <row r="48" spans="1:28" ht="13.15" customHeight="1" thickBot="1" x14ac:dyDescent="0.3">
      <c r="A48" s="912"/>
      <c r="B48" s="913"/>
      <c r="C48" s="915"/>
      <c r="D48" s="735"/>
      <c r="E48" s="737"/>
      <c r="G48" s="794" t="s">
        <v>162</v>
      </c>
      <c r="H48" s="774"/>
      <c r="I48" s="774"/>
      <c r="J48" s="795"/>
      <c r="K48" s="263" t="s">
        <v>40</v>
      </c>
      <c r="L48" s="652" t="s">
        <v>40</v>
      </c>
      <c r="M48" s="653"/>
      <c r="N48" s="315" t="s">
        <v>40</v>
      </c>
      <c r="O48" s="652" t="s">
        <v>40</v>
      </c>
      <c r="P48" s="680"/>
      <c r="Q48" s="316" t="s">
        <v>40</v>
      </c>
      <c r="R48" s="680" t="s">
        <v>40</v>
      </c>
      <c r="S48" s="653"/>
      <c r="T48" s="315" t="s">
        <v>40</v>
      </c>
      <c r="U48" s="652" t="s">
        <v>44</v>
      </c>
      <c r="V48" s="653" t="s">
        <v>40</v>
      </c>
      <c r="W48" s="263">
        <v>10</v>
      </c>
      <c r="X48" s="678"/>
      <c r="Y48" s="679"/>
      <c r="Z48" s="263" t="s">
        <v>40</v>
      </c>
      <c r="AA48" s="652" t="s">
        <v>40</v>
      </c>
      <c r="AB48" s="653"/>
    </row>
    <row r="49" spans="1:28" ht="13.15" customHeight="1" x14ac:dyDescent="0.25">
      <c r="A49" s="897" t="s">
        <v>86</v>
      </c>
      <c r="B49" s="372"/>
      <c r="C49" s="372"/>
      <c r="D49" s="372"/>
      <c r="E49" s="733"/>
      <c r="G49" s="794" t="s">
        <v>163</v>
      </c>
      <c r="H49" s="774"/>
      <c r="I49" s="774"/>
      <c r="J49" s="795"/>
      <c r="K49" s="263" t="s">
        <v>40</v>
      </c>
      <c r="L49" s="652" t="s">
        <v>40</v>
      </c>
      <c r="M49" s="653"/>
      <c r="N49" s="315" t="s">
        <v>40</v>
      </c>
      <c r="O49" s="652" t="s">
        <v>40</v>
      </c>
      <c r="P49" s="680"/>
      <c r="Q49" s="316" t="s">
        <v>40</v>
      </c>
      <c r="R49" s="680" t="s">
        <v>40</v>
      </c>
      <c r="S49" s="653"/>
      <c r="T49" s="315" t="s">
        <v>40</v>
      </c>
      <c r="U49" s="652" t="s">
        <v>44</v>
      </c>
      <c r="V49" s="653" t="s">
        <v>40</v>
      </c>
      <c r="W49" s="263">
        <v>30</v>
      </c>
      <c r="X49" s="702"/>
      <c r="Y49" s="684"/>
      <c r="Z49" s="263" t="s">
        <v>40</v>
      </c>
      <c r="AA49" s="652" t="s">
        <v>40</v>
      </c>
      <c r="AB49" s="653"/>
    </row>
    <row r="50" spans="1:28" ht="13.15" customHeight="1" thickBot="1" x14ac:dyDescent="0.3">
      <c r="A50" s="891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372"/>
      <c r="C50" s="372"/>
      <c r="D50" s="372"/>
      <c r="E50" s="733"/>
      <c r="G50" s="892" t="s">
        <v>164</v>
      </c>
      <c r="H50" s="776"/>
      <c r="I50" s="776"/>
      <c r="J50" s="893"/>
      <c r="K50" s="327" t="s">
        <v>40</v>
      </c>
      <c r="L50" s="703" t="s">
        <v>40</v>
      </c>
      <c r="M50" s="704"/>
      <c r="N50" s="328" t="s">
        <v>40</v>
      </c>
      <c r="O50" s="709" t="s">
        <v>40</v>
      </c>
      <c r="P50" s="706"/>
      <c r="Q50" s="329" t="s">
        <v>40</v>
      </c>
      <c r="R50" s="706" t="s">
        <v>40</v>
      </c>
      <c r="S50" s="707"/>
      <c r="T50" s="328" t="s">
        <v>40</v>
      </c>
      <c r="U50" s="716" t="s">
        <v>44</v>
      </c>
      <c r="V50" s="717" t="s">
        <v>40</v>
      </c>
      <c r="W50" s="327">
        <v>30</v>
      </c>
      <c r="X50" s="917"/>
      <c r="Y50" s="918"/>
      <c r="Z50" s="327" t="s">
        <v>40</v>
      </c>
      <c r="AA50" s="654" t="s">
        <v>40</v>
      </c>
      <c r="AB50" s="655"/>
    </row>
    <row r="51" spans="1:28" ht="12.6" customHeight="1" thickBot="1" x14ac:dyDescent="0.3">
      <c r="A51" s="735"/>
      <c r="B51" s="736"/>
      <c r="C51" s="736"/>
      <c r="D51" s="736"/>
      <c r="E51" s="737"/>
      <c r="G51" s="844" t="s">
        <v>23</v>
      </c>
      <c r="H51" s="845"/>
      <c r="I51" s="845"/>
      <c r="J51" s="846"/>
      <c r="K51" s="330">
        <v>50</v>
      </c>
      <c r="L51" s="701">
        <f>SUM(L42:M45)</f>
        <v>0</v>
      </c>
      <c r="M51" s="675"/>
      <c r="N51" s="331">
        <v>100</v>
      </c>
      <c r="O51" s="700">
        <f>SUM(P39:P50)</f>
        <v>0</v>
      </c>
      <c r="P51" s="700"/>
      <c r="Q51" s="331">
        <v>100</v>
      </c>
      <c r="R51" s="700">
        <f>SUM(R42:S46)</f>
        <v>0</v>
      </c>
      <c r="S51" s="700"/>
      <c r="T51" s="331">
        <v>100</v>
      </c>
      <c r="U51" s="700">
        <f>SUM(U43:V46)</f>
        <v>0</v>
      </c>
      <c r="V51" s="700"/>
      <c r="W51" s="331">
        <v>100</v>
      </c>
      <c r="X51" s="700">
        <f>SUM(X46:Y50)</f>
        <v>0</v>
      </c>
      <c r="Y51" s="700"/>
      <c r="Z51" s="332" t="s">
        <v>151</v>
      </c>
      <c r="AA51" s="656"/>
      <c r="AB51" s="657"/>
    </row>
    <row r="52" spans="1:28" ht="3" customHeight="1" thickBot="1" x14ac:dyDescent="0.3">
      <c r="AB52" s="333"/>
    </row>
    <row r="53" spans="1:28" ht="13.9" customHeight="1" x14ac:dyDescent="0.25">
      <c r="A53" s="898" t="s">
        <v>0</v>
      </c>
      <c r="B53" s="899"/>
      <c r="C53" s="899"/>
      <c r="D53" s="899"/>
      <c r="E53" s="899"/>
      <c r="F53" s="899"/>
      <c r="G53" s="899"/>
      <c r="H53" s="899"/>
      <c r="I53" s="900"/>
      <c r="K53" s="904" t="s">
        <v>0</v>
      </c>
      <c r="L53" s="905"/>
      <c r="M53" s="905"/>
      <c r="N53" s="906"/>
      <c r="O53" s="334"/>
      <c r="Q53" s="898" t="s">
        <v>0</v>
      </c>
      <c r="R53" s="899"/>
      <c r="S53" s="899"/>
      <c r="T53" s="899"/>
      <c r="U53" s="899"/>
      <c r="V53" s="899"/>
      <c r="W53" s="899"/>
      <c r="X53" s="899"/>
      <c r="Y53" s="899"/>
      <c r="Z53" s="899"/>
      <c r="AA53" s="899"/>
      <c r="AB53" s="900"/>
    </row>
    <row r="54" spans="1:28" ht="2.4500000000000002" customHeight="1" x14ac:dyDescent="0.25">
      <c r="A54" s="901"/>
      <c r="B54" s="902"/>
      <c r="C54" s="902"/>
      <c r="D54" s="902"/>
      <c r="E54" s="902"/>
      <c r="F54" s="902"/>
      <c r="G54" s="902"/>
      <c r="H54" s="902"/>
      <c r="I54" s="903"/>
      <c r="K54" s="907"/>
      <c r="L54" s="908"/>
      <c r="M54" s="908"/>
      <c r="N54" s="909"/>
      <c r="O54" s="334"/>
      <c r="Q54" s="901"/>
      <c r="R54" s="902"/>
      <c r="S54" s="902"/>
      <c r="T54" s="902"/>
      <c r="U54" s="902"/>
      <c r="V54" s="902"/>
      <c r="W54" s="902"/>
      <c r="X54" s="902"/>
      <c r="Y54" s="902"/>
      <c r="Z54" s="902"/>
      <c r="AA54" s="902"/>
      <c r="AB54" s="903"/>
    </row>
    <row r="55" spans="1:28" ht="1.1499999999999999" customHeight="1" x14ac:dyDescent="0.25">
      <c r="A55" s="901"/>
      <c r="B55" s="902"/>
      <c r="C55" s="902"/>
      <c r="D55" s="902"/>
      <c r="E55" s="902"/>
      <c r="F55" s="902"/>
      <c r="G55" s="902"/>
      <c r="H55" s="902"/>
      <c r="I55" s="903"/>
      <c r="K55" s="907"/>
      <c r="L55" s="908"/>
      <c r="M55" s="908"/>
      <c r="N55" s="909"/>
      <c r="O55" s="334"/>
      <c r="Q55" s="901"/>
      <c r="R55" s="902"/>
      <c r="S55" s="902"/>
      <c r="T55" s="902"/>
      <c r="U55" s="902"/>
      <c r="V55" s="902"/>
      <c r="W55" s="902"/>
      <c r="X55" s="902"/>
      <c r="Y55" s="902"/>
      <c r="Z55" s="902"/>
      <c r="AA55" s="902"/>
      <c r="AB55" s="903"/>
    </row>
    <row r="56" spans="1:28" ht="11.45" customHeight="1" x14ac:dyDescent="0.25">
      <c r="A56" s="901"/>
      <c r="B56" s="902"/>
      <c r="C56" s="902"/>
      <c r="D56" s="902"/>
      <c r="E56" s="902"/>
      <c r="F56" s="902"/>
      <c r="G56" s="902"/>
      <c r="H56" s="902"/>
      <c r="I56" s="903"/>
      <c r="K56" s="907"/>
      <c r="L56" s="908"/>
      <c r="M56" s="908"/>
      <c r="N56" s="909"/>
      <c r="O56" s="334"/>
      <c r="Q56" s="901"/>
      <c r="R56" s="902"/>
      <c r="S56" s="902"/>
      <c r="T56" s="902"/>
      <c r="U56" s="902"/>
      <c r="V56" s="902"/>
      <c r="W56" s="902"/>
      <c r="X56" s="902"/>
      <c r="Y56" s="902"/>
      <c r="Z56" s="902"/>
      <c r="AA56" s="902"/>
      <c r="AB56" s="903"/>
    </row>
    <row r="57" spans="1:28" ht="11.45" customHeight="1" thickBot="1" x14ac:dyDescent="0.3">
      <c r="A57" s="894" t="s">
        <v>87</v>
      </c>
      <c r="B57" s="736"/>
      <c r="C57" s="736"/>
      <c r="D57" s="736"/>
      <c r="E57" s="736"/>
      <c r="F57" s="736"/>
      <c r="G57" s="736"/>
      <c r="H57" s="736"/>
      <c r="I57" s="737"/>
      <c r="K57" s="894" t="s">
        <v>165</v>
      </c>
      <c r="L57" s="895"/>
      <c r="M57" s="736"/>
      <c r="N57" s="737"/>
      <c r="O57" s="335"/>
      <c r="Q57" s="894" t="s">
        <v>166</v>
      </c>
      <c r="R57" s="895"/>
      <c r="S57" s="736"/>
      <c r="T57" s="736"/>
      <c r="U57" s="736"/>
      <c r="V57" s="736"/>
      <c r="W57" s="736"/>
      <c r="X57" s="736"/>
      <c r="Y57" s="736"/>
      <c r="Z57" s="736"/>
      <c r="AA57" s="336"/>
      <c r="AB57" s="337"/>
    </row>
  </sheetData>
  <sheetProtection algorithmName="SHA-512" hashValue="a7nveNDSdzozls3reprunJu1seX5FBj/EyVwhh8POMnPLNrvvb8B2JyEtRQ+lb3uLkdye2tLOIxnUMHzSYOwMQ==" saltValue="4aIThgoaF16jT89KrhdM0Q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25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List43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style="150" customWidth="1"/>
    <col min="2" max="2" width="4.42578125" style="150" customWidth="1"/>
    <col min="3" max="3" width="4.5703125" style="150" customWidth="1"/>
    <col min="4" max="4" width="0.42578125" style="150" customWidth="1"/>
    <col min="5" max="5" width="5.42578125" style="150" customWidth="1"/>
    <col min="6" max="6" width="0.42578125" style="150" customWidth="1"/>
    <col min="7" max="7" width="4.42578125" style="150" customWidth="1"/>
    <col min="8" max="8" width="1.42578125" style="150" customWidth="1"/>
    <col min="9" max="9" width="4.85546875" style="150" customWidth="1"/>
    <col min="10" max="10" width="4.42578125" style="150" customWidth="1"/>
    <col min="11" max="11" width="4.85546875" style="150" customWidth="1"/>
    <col min="12" max="13" width="2.42578125" style="150" customWidth="1"/>
    <col min="14" max="14" width="4.85546875" style="150" customWidth="1"/>
    <col min="15" max="15" width="2.5703125" style="150" customWidth="1"/>
    <col min="16" max="16" width="2.85546875" style="150" customWidth="1"/>
    <col min="17" max="17" width="4.85546875" style="150" customWidth="1"/>
    <col min="18" max="19" width="2.42578125" style="150" customWidth="1"/>
    <col min="20" max="20" width="4.42578125" style="150" customWidth="1"/>
    <col min="21" max="22" width="2.42578125" style="150" customWidth="1"/>
    <col min="23" max="23" width="4.42578125" style="150" customWidth="1"/>
    <col min="24" max="25" width="2.42578125" style="150" customWidth="1"/>
    <col min="26" max="26" width="4.42578125" style="150" customWidth="1"/>
    <col min="27" max="27" width="2.5703125" style="150" customWidth="1"/>
    <col min="28" max="28" width="3" style="150" customWidth="1"/>
    <col min="29" max="16384" width="8.85546875" style="150"/>
  </cols>
  <sheetData>
    <row r="1" spans="1:28" ht="19.899999999999999" customHeight="1" x14ac:dyDescent="0.35">
      <c r="H1" s="724" t="s">
        <v>196</v>
      </c>
      <c r="I1" s="724"/>
      <c r="J1" s="724"/>
      <c r="K1" s="724"/>
      <c r="L1" s="724"/>
      <c r="M1" s="724"/>
      <c r="N1" s="724"/>
      <c r="O1" s="724"/>
      <c r="P1" s="724"/>
      <c r="Q1" s="724"/>
      <c r="R1" s="724"/>
      <c r="S1" s="724"/>
      <c r="T1" s="724"/>
      <c r="U1" s="724"/>
      <c r="V1" s="724"/>
      <c r="W1" s="724"/>
      <c r="X1" s="724"/>
      <c r="Y1" s="724"/>
      <c r="Z1" s="724"/>
      <c r="AA1" s="724"/>
      <c r="AB1" s="724"/>
    </row>
    <row r="2" spans="1:28" ht="14.45" customHeight="1" thickBot="1" x14ac:dyDescent="0.3">
      <c r="H2" s="237" t="s">
        <v>0</v>
      </c>
      <c r="I2" s="725" t="s">
        <v>1</v>
      </c>
      <c r="J2" s="726"/>
      <c r="K2" s="726"/>
      <c r="L2" s="726"/>
      <c r="M2" s="726"/>
      <c r="N2" s="726"/>
      <c r="O2" s="726"/>
      <c r="P2" s="726"/>
      <c r="Q2" s="726"/>
      <c r="R2" s="726"/>
      <c r="S2" s="726"/>
      <c r="T2" s="726"/>
      <c r="U2" s="726"/>
      <c r="V2" s="726"/>
      <c r="W2" s="726"/>
      <c r="X2" s="726"/>
      <c r="Y2" s="726"/>
      <c r="Z2" s="726"/>
      <c r="AA2" s="726"/>
      <c r="AB2" s="726"/>
    </row>
    <row r="3" spans="1:28" ht="18.600000000000001" customHeight="1" thickBot="1" x14ac:dyDescent="0.4">
      <c r="A3" s="727" t="s">
        <v>2</v>
      </c>
      <c r="B3" s="728"/>
      <c r="C3" s="729"/>
      <c r="H3" s="238" t="s">
        <v>0</v>
      </c>
      <c r="I3" s="730" t="s">
        <v>167</v>
      </c>
      <c r="J3" s="731"/>
      <c r="K3" s="731"/>
      <c r="L3" s="731"/>
      <c r="M3" s="731"/>
      <c r="N3" s="731"/>
      <c r="O3" s="731"/>
      <c r="P3" s="731"/>
      <c r="Q3" s="731"/>
      <c r="R3" s="731"/>
      <c r="S3" s="731"/>
      <c r="T3" s="731"/>
      <c r="U3" s="731"/>
      <c r="V3" s="731"/>
      <c r="W3" s="731"/>
      <c r="X3" s="731"/>
      <c r="Y3" s="731"/>
      <c r="Z3" s="731"/>
      <c r="AA3" s="731"/>
      <c r="AB3" s="731"/>
    </row>
    <row r="4" spans="1:28" ht="10.9" customHeight="1" thickBot="1" x14ac:dyDescent="0.3">
      <c r="A4" s="732" t="str">
        <f ca="1">IF(Soupiska!W36="N",Soupiska!B36,"NE")</f>
        <v>NE</v>
      </c>
      <c r="B4" s="372"/>
      <c r="C4" s="733"/>
      <c r="E4" s="738" t="s">
        <v>5</v>
      </c>
      <c r="F4" s="739"/>
      <c r="G4" s="739"/>
      <c r="H4" s="239"/>
      <c r="I4" s="742" t="s">
        <v>91</v>
      </c>
      <c r="J4" s="686"/>
      <c r="K4" s="742" t="s">
        <v>92</v>
      </c>
      <c r="L4" s="743"/>
      <c r="M4" s="686"/>
      <c r="N4" s="640" t="s">
        <v>93</v>
      </c>
      <c r="O4" s="641"/>
      <c r="P4" s="642"/>
      <c r="Q4" s="742" t="s">
        <v>94</v>
      </c>
      <c r="R4" s="743"/>
      <c r="S4" s="686"/>
      <c r="T4" s="742" t="s">
        <v>95</v>
      </c>
      <c r="U4" s="743"/>
      <c r="V4" s="686"/>
      <c r="W4" s="742" t="s">
        <v>96</v>
      </c>
      <c r="X4" s="743"/>
      <c r="Y4" s="686"/>
      <c r="Z4" s="742" t="s">
        <v>96</v>
      </c>
      <c r="AA4" s="743"/>
      <c r="AB4" s="686"/>
    </row>
    <row r="5" spans="1:28" ht="11.45" customHeight="1" thickBot="1" x14ac:dyDescent="0.3">
      <c r="A5" s="734"/>
      <c r="B5" s="372"/>
      <c r="C5" s="733"/>
      <c r="D5" s="240"/>
      <c r="E5" s="740"/>
      <c r="F5" s="741"/>
      <c r="G5" s="741"/>
      <c r="H5" s="241"/>
      <c r="I5" s="742" t="s">
        <v>97</v>
      </c>
      <c r="J5" s="686"/>
      <c r="K5" s="742" t="s">
        <v>98</v>
      </c>
      <c r="L5" s="743"/>
      <c r="M5" s="686"/>
      <c r="N5" s="643"/>
      <c r="O5" s="644"/>
      <c r="P5" s="645"/>
      <c r="Q5" s="742" t="s">
        <v>99</v>
      </c>
      <c r="R5" s="743"/>
      <c r="S5" s="686"/>
      <c r="T5" s="742" t="s">
        <v>100</v>
      </c>
      <c r="U5" s="743"/>
      <c r="V5" s="686"/>
      <c r="W5" s="742" t="s">
        <v>101</v>
      </c>
      <c r="X5" s="743"/>
      <c r="Y5" s="686"/>
      <c r="Z5" s="742" t="s">
        <v>102</v>
      </c>
      <c r="AA5" s="743"/>
      <c r="AB5" s="744"/>
    </row>
    <row r="6" spans="1:28" ht="12" customHeight="1" x14ac:dyDescent="0.25">
      <c r="A6" s="734"/>
      <c r="B6" s="372"/>
      <c r="C6" s="733"/>
      <c r="D6" s="240"/>
      <c r="E6" s="773" t="s">
        <v>20</v>
      </c>
      <c r="F6" s="774"/>
      <c r="G6" s="774"/>
      <c r="H6" s="242"/>
      <c r="I6" s="243">
        <v>40</v>
      </c>
      <c r="J6" s="244"/>
      <c r="K6" s="245">
        <v>80</v>
      </c>
      <c r="L6" s="630"/>
      <c r="M6" s="631"/>
      <c r="N6" s="246">
        <v>80</v>
      </c>
      <c r="O6" s="636"/>
      <c r="P6" s="637"/>
      <c r="Q6" s="245" t="s">
        <v>103</v>
      </c>
      <c r="R6" s="745"/>
      <c r="S6" s="637"/>
      <c r="T6" s="245">
        <v>80</v>
      </c>
      <c r="U6" s="710"/>
      <c r="V6" s="711"/>
      <c r="W6" s="247">
        <v>80</v>
      </c>
      <c r="X6" s="636"/>
      <c r="Y6" s="637"/>
      <c r="Z6" s="247">
        <v>80</v>
      </c>
      <c r="AA6" s="636"/>
      <c r="AB6" s="637"/>
    </row>
    <row r="7" spans="1:28" ht="12" customHeight="1" thickBot="1" x14ac:dyDescent="0.3">
      <c r="A7" s="735"/>
      <c r="B7" s="736"/>
      <c r="C7" s="737"/>
      <c r="D7" s="240"/>
      <c r="E7" s="775" t="s">
        <v>21</v>
      </c>
      <c r="F7" s="776"/>
      <c r="G7" s="776"/>
      <c r="H7" s="248"/>
      <c r="I7" s="249">
        <v>10</v>
      </c>
      <c r="J7" s="250"/>
      <c r="K7" s="251">
        <v>20</v>
      </c>
      <c r="L7" s="632" t="s">
        <v>0</v>
      </c>
      <c r="M7" s="633"/>
      <c r="N7" s="252">
        <v>20</v>
      </c>
      <c r="O7" s="638"/>
      <c r="P7" s="639"/>
      <c r="Q7" s="251">
        <v>20</v>
      </c>
      <c r="R7" s="746" t="s">
        <v>0</v>
      </c>
      <c r="S7" s="747"/>
      <c r="T7" s="253">
        <v>20</v>
      </c>
      <c r="U7" s="710"/>
      <c r="V7" s="711"/>
      <c r="W7" s="254">
        <v>20</v>
      </c>
      <c r="X7" s="638"/>
      <c r="Y7" s="639"/>
      <c r="Z7" s="254">
        <v>20</v>
      </c>
      <c r="AA7" s="638"/>
      <c r="AB7" s="639"/>
    </row>
    <row r="8" spans="1:28" ht="13.9" customHeight="1" thickBot="1" x14ac:dyDescent="0.3">
      <c r="A8" s="255"/>
      <c r="B8" s="255"/>
      <c r="C8" s="240"/>
      <c r="D8" s="240"/>
      <c r="E8" s="777" t="s">
        <v>23</v>
      </c>
      <c r="F8" s="778"/>
      <c r="G8" s="778"/>
      <c r="H8" s="256"/>
      <c r="I8" s="257">
        <v>50</v>
      </c>
      <c r="J8" s="258">
        <f>SUM(J6:J7)</f>
        <v>0</v>
      </c>
      <c r="K8" s="259">
        <v>100</v>
      </c>
      <c r="L8" s="634">
        <f>SUM(L6:M7)</f>
        <v>0</v>
      </c>
      <c r="M8" s="635"/>
      <c r="N8" s="259">
        <v>100</v>
      </c>
      <c r="O8" s="634">
        <f>SUM(O6:O7)</f>
        <v>0</v>
      </c>
      <c r="P8" s="635"/>
      <c r="Q8" s="259">
        <v>100</v>
      </c>
      <c r="R8" s="634">
        <f>SUM(R6:S7)</f>
        <v>0</v>
      </c>
      <c r="S8" s="635"/>
      <c r="T8" s="259">
        <v>100</v>
      </c>
      <c r="U8" s="634">
        <f>SUM(U6:V7)</f>
        <v>0</v>
      </c>
      <c r="V8" s="635"/>
      <c r="W8" s="259">
        <v>100</v>
      </c>
      <c r="X8" s="634">
        <f>SUM(X6:Y7)</f>
        <v>0</v>
      </c>
      <c r="Y8" s="635"/>
      <c r="Z8" s="259">
        <v>100</v>
      </c>
      <c r="AA8" s="634">
        <f>SUM(AA6:AB7)</f>
        <v>0</v>
      </c>
      <c r="AB8" s="635"/>
    </row>
    <row r="9" spans="1:28" ht="0.6" customHeight="1" thickBot="1" x14ac:dyDescent="0.3">
      <c r="A9" s="255"/>
      <c r="B9" s="255"/>
      <c r="C9" s="240"/>
      <c r="D9" s="240"/>
      <c r="E9" s="240"/>
      <c r="F9" s="240"/>
      <c r="G9" s="240"/>
      <c r="P9" s="260"/>
    </row>
    <row r="10" spans="1:28" ht="13.9" customHeight="1" thickBot="1" x14ac:dyDescent="0.3">
      <c r="A10" s="779" t="s">
        <v>4</v>
      </c>
      <c r="B10" s="736"/>
      <c r="C10" s="736"/>
      <c r="D10" s="736"/>
      <c r="E10" s="736"/>
      <c r="F10" s="736"/>
      <c r="G10" s="736"/>
      <c r="I10" s="748" t="s">
        <v>27</v>
      </c>
      <c r="J10" s="749"/>
      <c r="K10" s="749"/>
      <c r="L10" s="749"/>
      <c r="M10" s="750"/>
      <c r="N10" s="769" t="s">
        <v>91</v>
      </c>
      <c r="O10" s="769"/>
      <c r="P10" s="770"/>
      <c r="Q10" s="782" t="s">
        <v>104</v>
      </c>
      <c r="R10" s="780"/>
      <c r="S10" s="781"/>
      <c r="T10" s="782" t="s">
        <v>94</v>
      </c>
      <c r="U10" s="780"/>
      <c r="V10" s="781"/>
      <c r="W10" s="782" t="s">
        <v>105</v>
      </c>
      <c r="X10" s="780"/>
      <c r="Y10" s="783"/>
      <c r="Z10" s="748" t="s">
        <v>106</v>
      </c>
      <c r="AA10" s="749"/>
      <c r="AB10" s="750"/>
    </row>
    <row r="11" spans="1:28" ht="13.9" customHeight="1" thickBot="1" x14ac:dyDescent="0.3">
      <c r="A11" s="757" t="s">
        <v>10</v>
      </c>
      <c r="B11" s="728"/>
      <c r="C11" s="760">
        <f>Soupiska!C36</f>
        <v>0</v>
      </c>
      <c r="D11" s="728"/>
      <c r="E11" s="728"/>
      <c r="F11" s="728"/>
      <c r="G11" s="729"/>
      <c r="I11" s="751"/>
      <c r="J11" s="752"/>
      <c r="K11" s="752"/>
      <c r="L11" s="752"/>
      <c r="M11" s="753"/>
      <c r="N11" s="763" t="s">
        <v>97</v>
      </c>
      <c r="O11" s="764"/>
      <c r="P11" s="765"/>
      <c r="Q11" s="769" t="s">
        <v>107</v>
      </c>
      <c r="R11" s="769"/>
      <c r="S11" s="770"/>
      <c r="T11" s="771" t="s">
        <v>99</v>
      </c>
      <c r="U11" s="769"/>
      <c r="V11" s="770"/>
      <c r="W11" s="771" t="s">
        <v>108</v>
      </c>
      <c r="X11" s="769"/>
      <c r="Y11" s="772"/>
      <c r="Z11" s="751"/>
      <c r="AA11" s="752"/>
      <c r="AB11" s="753"/>
    </row>
    <row r="12" spans="1:28" ht="13.9" customHeight="1" thickBot="1" x14ac:dyDescent="0.3">
      <c r="A12" s="758"/>
      <c r="B12" s="759"/>
      <c r="C12" s="761"/>
      <c r="D12" s="759"/>
      <c r="E12" s="759"/>
      <c r="F12" s="759"/>
      <c r="G12" s="762"/>
      <c r="H12" s="261"/>
      <c r="I12" s="754"/>
      <c r="J12" s="755"/>
      <c r="K12" s="755"/>
      <c r="L12" s="755"/>
      <c r="M12" s="756"/>
      <c r="N12" s="766"/>
      <c r="O12" s="767"/>
      <c r="P12" s="768"/>
      <c r="Q12" s="780" t="s">
        <v>109</v>
      </c>
      <c r="R12" s="780"/>
      <c r="S12" s="781"/>
      <c r="T12" s="782" t="s">
        <v>110</v>
      </c>
      <c r="U12" s="780"/>
      <c r="V12" s="781"/>
      <c r="W12" s="782" t="s">
        <v>111</v>
      </c>
      <c r="X12" s="780"/>
      <c r="Y12" s="783"/>
      <c r="Z12" s="754"/>
      <c r="AA12" s="755"/>
      <c r="AB12" s="756"/>
    </row>
    <row r="13" spans="1:28" ht="13.15" customHeight="1" x14ac:dyDescent="0.25">
      <c r="A13" s="784" t="s">
        <v>112</v>
      </c>
      <c r="B13" s="785"/>
      <c r="C13" s="786">
        <f>Soupiska!E36</f>
        <v>0</v>
      </c>
      <c r="D13" s="787"/>
      <c r="E13" s="787"/>
      <c r="F13" s="787"/>
      <c r="G13" s="788"/>
      <c r="I13" s="789" t="s">
        <v>113</v>
      </c>
      <c r="J13" s="790"/>
      <c r="K13" s="790"/>
      <c r="L13" s="790"/>
      <c r="M13" s="791"/>
      <c r="N13" s="262">
        <v>10</v>
      </c>
      <c r="O13" s="800"/>
      <c r="P13" s="801"/>
      <c r="Q13" s="245">
        <v>10</v>
      </c>
      <c r="R13" s="650" t="s">
        <v>0</v>
      </c>
      <c r="S13" s="651"/>
      <c r="T13" s="245">
        <v>10</v>
      </c>
      <c r="U13" s="1214" t="s">
        <v>0</v>
      </c>
      <c r="V13" s="1215"/>
      <c r="W13" s="245">
        <v>10</v>
      </c>
      <c r="X13" s="650" t="s">
        <v>0</v>
      </c>
      <c r="Y13" s="651"/>
      <c r="Z13" s="262">
        <v>10</v>
      </c>
      <c r="AA13" s="658"/>
      <c r="AB13" s="659"/>
    </row>
    <row r="14" spans="1:28" ht="13.15" customHeight="1" x14ac:dyDescent="0.25">
      <c r="A14" s="792" t="s">
        <v>114</v>
      </c>
      <c r="B14" s="793"/>
      <c r="C14" s="761"/>
      <c r="D14" s="759"/>
      <c r="E14" s="759"/>
      <c r="F14" s="759"/>
      <c r="G14" s="762"/>
      <c r="I14" s="794" t="s">
        <v>115</v>
      </c>
      <c r="J14" s="774"/>
      <c r="K14" s="774"/>
      <c r="L14" s="774"/>
      <c r="M14" s="795"/>
      <c r="N14" s="263">
        <v>10</v>
      </c>
      <c r="O14" s="646" t="s">
        <v>116</v>
      </c>
      <c r="P14" s="647"/>
      <c r="Q14" s="263">
        <v>10</v>
      </c>
      <c r="R14" s="646" t="s">
        <v>0</v>
      </c>
      <c r="S14" s="647"/>
      <c r="T14" s="263" t="s">
        <v>40</v>
      </c>
      <c r="U14" s="680" t="s">
        <v>40</v>
      </c>
      <c r="V14" s="653"/>
      <c r="W14" s="263" t="s">
        <v>40</v>
      </c>
      <c r="X14" s="626" t="s">
        <v>40</v>
      </c>
      <c r="Y14" s="627"/>
      <c r="Z14" s="263">
        <v>10</v>
      </c>
      <c r="AA14" s="660"/>
      <c r="AB14" s="661"/>
    </row>
    <row r="15" spans="1:28" ht="13.15" customHeight="1" x14ac:dyDescent="0.25">
      <c r="A15" s="264" t="s">
        <v>22</v>
      </c>
      <c r="B15" s="265"/>
      <c r="C15" s="807">
        <f>Soupiska!I36</f>
        <v>0</v>
      </c>
      <c r="D15" s="797"/>
      <c r="E15" s="797"/>
      <c r="F15" s="797"/>
      <c r="G15" s="798"/>
      <c r="I15" s="794" t="s">
        <v>117</v>
      </c>
      <c r="J15" s="774"/>
      <c r="K15" s="774"/>
      <c r="L15" s="774"/>
      <c r="M15" s="795"/>
      <c r="N15" s="263" t="s">
        <v>40</v>
      </c>
      <c r="O15" s="626" t="s">
        <v>40</v>
      </c>
      <c r="P15" s="627"/>
      <c r="Q15" s="263" t="s">
        <v>40</v>
      </c>
      <c r="R15" s="626" t="s">
        <v>40</v>
      </c>
      <c r="S15" s="627"/>
      <c r="T15" s="266">
        <v>10</v>
      </c>
      <c r="U15" s="710" t="s">
        <v>0</v>
      </c>
      <c r="V15" s="711"/>
      <c r="W15" s="263">
        <v>10</v>
      </c>
      <c r="X15" s="662"/>
      <c r="Y15" s="663"/>
      <c r="Z15" s="263" t="s">
        <v>40</v>
      </c>
      <c r="AA15" s="626" t="s">
        <v>40</v>
      </c>
      <c r="AB15" s="627"/>
    </row>
    <row r="16" spans="1:28" ht="13.15" customHeight="1" x14ac:dyDescent="0.25">
      <c r="A16" s="264" t="s">
        <v>24</v>
      </c>
      <c r="B16" s="265"/>
      <c r="C16" s="807">
        <f>Soupiska!K36</f>
        <v>0</v>
      </c>
      <c r="D16" s="797"/>
      <c r="E16" s="797"/>
      <c r="F16" s="797"/>
      <c r="G16" s="798"/>
      <c r="I16" s="794" t="s">
        <v>118</v>
      </c>
      <c r="J16" s="774"/>
      <c r="K16" s="774"/>
      <c r="L16" s="774"/>
      <c r="M16" s="795"/>
      <c r="N16" s="263">
        <v>10</v>
      </c>
      <c r="O16" s="646" t="s">
        <v>116</v>
      </c>
      <c r="P16" s="647"/>
      <c r="Q16" s="263">
        <v>10</v>
      </c>
      <c r="R16" s="646" t="s">
        <v>0</v>
      </c>
      <c r="S16" s="647"/>
      <c r="T16" s="266">
        <v>10</v>
      </c>
      <c r="U16" s="710"/>
      <c r="V16" s="711" t="s">
        <v>0</v>
      </c>
      <c r="W16" s="263" t="s">
        <v>119</v>
      </c>
      <c r="X16" s="646" t="s">
        <v>0</v>
      </c>
      <c r="Y16" s="647"/>
      <c r="Z16" s="263">
        <v>10</v>
      </c>
      <c r="AA16" s="660"/>
      <c r="AB16" s="661"/>
    </row>
    <row r="17" spans="1:28" ht="13.15" customHeight="1" x14ac:dyDescent="0.25">
      <c r="A17" s="264" t="s">
        <v>120</v>
      </c>
      <c r="B17" s="265"/>
      <c r="C17" s="808">
        <f>Soupiska!L36</f>
        <v>0</v>
      </c>
      <c r="D17" s="809"/>
      <c r="E17" s="809"/>
      <c r="F17" s="809"/>
      <c r="G17" s="810"/>
      <c r="I17" s="794" t="s">
        <v>121</v>
      </c>
      <c r="J17" s="774"/>
      <c r="K17" s="774"/>
      <c r="L17" s="774"/>
      <c r="M17" s="795"/>
      <c r="N17" s="263" t="s">
        <v>40</v>
      </c>
      <c r="O17" s="626" t="s">
        <v>40</v>
      </c>
      <c r="P17" s="627"/>
      <c r="Q17" s="263">
        <v>10</v>
      </c>
      <c r="R17" s="646"/>
      <c r="S17" s="647"/>
      <c r="T17" s="266">
        <v>10</v>
      </c>
      <c r="U17" s="710"/>
      <c r="V17" s="711" t="s">
        <v>0</v>
      </c>
      <c r="W17" s="263">
        <v>10</v>
      </c>
      <c r="X17" s="662"/>
      <c r="Y17" s="663"/>
      <c r="Z17" s="263">
        <v>10</v>
      </c>
      <c r="AA17" s="662"/>
      <c r="AB17" s="663"/>
    </row>
    <row r="18" spans="1:28" ht="13.15" customHeight="1" x14ac:dyDescent="0.25">
      <c r="A18" s="264" t="s">
        <v>26</v>
      </c>
      <c r="B18" s="265"/>
      <c r="C18" s="807">
        <f>Soupiska!N36</f>
        <v>0</v>
      </c>
      <c r="D18" s="797"/>
      <c r="E18" s="797"/>
      <c r="F18" s="797"/>
      <c r="G18" s="798"/>
      <c r="I18" s="794" t="s">
        <v>122</v>
      </c>
      <c r="J18" s="774"/>
      <c r="K18" s="774"/>
      <c r="L18" s="774"/>
      <c r="M18" s="795"/>
      <c r="N18" s="263" t="s">
        <v>40</v>
      </c>
      <c r="O18" s="626" t="s">
        <v>40</v>
      </c>
      <c r="P18" s="627"/>
      <c r="Q18" s="263">
        <v>10</v>
      </c>
      <c r="R18" s="646" t="s">
        <v>0</v>
      </c>
      <c r="S18" s="647"/>
      <c r="T18" s="266">
        <v>10</v>
      </c>
      <c r="U18" s="710"/>
      <c r="V18" s="711" t="s">
        <v>0</v>
      </c>
      <c r="W18" s="263">
        <v>10</v>
      </c>
      <c r="X18" s="646" t="s">
        <v>0</v>
      </c>
      <c r="Y18" s="647"/>
      <c r="Z18" s="263" t="s">
        <v>40</v>
      </c>
      <c r="AA18" s="626" t="s">
        <v>40</v>
      </c>
      <c r="AB18" s="627"/>
    </row>
    <row r="19" spans="1:28" ht="13.15" customHeight="1" thickBot="1" x14ac:dyDescent="0.3">
      <c r="A19" s="267" t="s">
        <v>34</v>
      </c>
      <c r="B19" s="268"/>
      <c r="C19" s="1216">
        <f>Soupiska!P36</f>
        <v>0</v>
      </c>
      <c r="D19" s="803"/>
      <c r="E19" s="803"/>
      <c r="F19" s="803"/>
      <c r="G19" s="804"/>
      <c r="I19" s="794" t="s">
        <v>49</v>
      </c>
      <c r="J19" s="774"/>
      <c r="K19" s="774"/>
      <c r="L19" s="774"/>
      <c r="M19" s="795"/>
      <c r="N19" s="263">
        <v>10</v>
      </c>
      <c r="O19" s="646" t="s">
        <v>0</v>
      </c>
      <c r="P19" s="647"/>
      <c r="Q19" s="263">
        <v>10</v>
      </c>
      <c r="R19" s="646" t="s">
        <v>0</v>
      </c>
      <c r="S19" s="647"/>
      <c r="T19" s="269" t="s">
        <v>44</v>
      </c>
      <c r="U19" s="710"/>
      <c r="V19" s="711" t="s">
        <v>40</v>
      </c>
      <c r="W19" s="263" t="s">
        <v>40</v>
      </c>
      <c r="X19" s="626" t="s">
        <v>40</v>
      </c>
      <c r="Y19" s="627"/>
      <c r="Z19" s="263">
        <v>10</v>
      </c>
      <c r="AA19" s="662"/>
      <c r="AB19" s="663"/>
    </row>
    <row r="20" spans="1:28" ht="13.15" customHeight="1" thickBot="1" x14ac:dyDescent="0.3">
      <c r="A20" s="805" t="s">
        <v>37</v>
      </c>
      <c r="B20" s="806"/>
      <c r="C20" s="806"/>
      <c r="D20" s="806"/>
      <c r="E20" s="806"/>
      <c r="F20" s="806"/>
      <c r="G20" s="806"/>
      <c r="I20" s="794" t="s">
        <v>123</v>
      </c>
      <c r="J20" s="774"/>
      <c r="K20" s="774"/>
      <c r="L20" s="774"/>
      <c r="M20" s="795"/>
      <c r="N20" s="263" t="s">
        <v>40</v>
      </c>
      <c r="O20" s="626" t="s">
        <v>40</v>
      </c>
      <c r="P20" s="627"/>
      <c r="Q20" s="263">
        <v>10</v>
      </c>
      <c r="R20" s="646" t="s">
        <v>0</v>
      </c>
      <c r="S20" s="647"/>
      <c r="T20" s="266">
        <v>10</v>
      </c>
      <c r="U20" s="710"/>
      <c r="V20" s="711" t="s">
        <v>0</v>
      </c>
      <c r="W20" s="263" t="s">
        <v>40</v>
      </c>
      <c r="X20" s="626" t="s">
        <v>40</v>
      </c>
      <c r="Y20" s="627"/>
      <c r="Z20" s="263" t="s">
        <v>40</v>
      </c>
      <c r="AA20" s="626" t="s">
        <v>40</v>
      </c>
      <c r="AB20" s="627"/>
    </row>
    <row r="21" spans="1:28" ht="13.15" customHeight="1" x14ac:dyDescent="0.25">
      <c r="A21" s="826" t="s">
        <v>10</v>
      </c>
      <c r="B21" s="827"/>
      <c r="C21" s="828">
        <f>Soupiska!C37</f>
        <v>0</v>
      </c>
      <c r="D21" s="827"/>
      <c r="E21" s="827"/>
      <c r="F21" s="827"/>
      <c r="G21" s="829"/>
      <c r="I21" s="794" t="s">
        <v>124</v>
      </c>
      <c r="J21" s="774"/>
      <c r="K21" s="774"/>
      <c r="L21" s="774"/>
      <c r="M21" s="795"/>
      <c r="N21" s="263" t="s">
        <v>40</v>
      </c>
      <c r="O21" s="626" t="s">
        <v>40</v>
      </c>
      <c r="P21" s="627"/>
      <c r="Q21" s="263">
        <v>10</v>
      </c>
      <c r="R21" s="646" t="s">
        <v>0</v>
      </c>
      <c r="S21" s="647"/>
      <c r="T21" s="269" t="s">
        <v>40</v>
      </c>
      <c r="U21" s="718" t="s">
        <v>44</v>
      </c>
      <c r="V21" s="719"/>
      <c r="W21" s="263">
        <v>10</v>
      </c>
      <c r="X21" s="646" t="s">
        <v>0</v>
      </c>
      <c r="Y21" s="647"/>
      <c r="Z21" s="263" t="s">
        <v>40</v>
      </c>
      <c r="AA21" s="626" t="s">
        <v>40</v>
      </c>
      <c r="AB21" s="627"/>
    </row>
    <row r="22" spans="1:28" ht="13.15" customHeight="1" x14ac:dyDescent="0.25">
      <c r="A22" s="819" t="s">
        <v>38</v>
      </c>
      <c r="B22" s="820"/>
      <c r="C22" s="830">
        <f>Soupiska!E37</f>
        <v>0</v>
      </c>
      <c r="D22" s="820"/>
      <c r="E22" s="820"/>
      <c r="F22" s="820"/>
      <c r="G22" s="822"/>
      <c r="I22" s="794" t="s">
        <v>125</v>
      </c>
      <c r="J22" s="774"/>
      <c r="K22" s="774"/>
      <c r="L22" s="774"/>
      <c r="M22" s="795"/>
      <c r="N22" s="263" t="s">
        <v>40</v>
      </c>
      <c r="O22" s="626" t="s">
        <v>40</v>
      </c>
      <c r="P22" s="627"/>
      <c r="Q22" s="263" t="s">
        <v>40</v>
      </c>
      <c r="R22" s="626" t="s">
        <v>40</v>
      </c>
      <c r="S22" s="627"/>
      <c r="T22" s="266">
        <v>10</v>
      </c>
      <c r="U22" s="710"/>
      <c r="V22" s="711" t="s">
        <v>0</v>
      </c>
      <c r="W22" s="263">
        <v>10</v>
      </c>
      <c r="X22" s="646" t="s">
        <v>0</v>
      </c>
      <c r="Y22" s="647"/>
      <c r="Z22" s="263" t="s">
        <v>40</v>
      </c>
      <c r="AA22" s="626" t="s">
        <v>40</v>
      </c>
      <c r="AB22" s="627"/>
    </row>
    <row r="23" spans="1:28" ht="13.15" customHeight="1" x14ac:dyDescent="0.25">
      <c r="A23" s="811" t="s">
        <v>42</v>
      </c>
      <c r="B23" s="812"/>
      <c r="C23" s="815">
        <f>Soupiska!I37</f>
        <v>0</v>
      </c>
      <c r="D23" s="812"/>
      <c r="E23" s="812"/>
      <c r="F23" s="812"/>
      <c r="G23" s="816"/>
      <c r="I23" s="794" t="s">
        <v>126</v>
      </c>
      <c r="J23" s="774"/>
      <c r="K23" s="774"/>
      <c r="L23" s="774"/>
      <c r="M23" s="795"/>
      <c r="N23" s="263" t="s">
        <v>40</v>
      </c>
      <c r="O23" s="626" t="s">
        <v>40</v>
      </c>
      <c r="P23" s="627"/>
      <c r="Q23" s="263">
        <v>10</v>
      </c>
      <c r="R23" s="646" t="s">
        <v>0</v>
      </c>
      <c r="S23" s="647"/>
      <c r="T23" s="266">
        <v>10</v>
      </c>
      <c r="U23" s="710"/>
      <c r="V23" s="711" t="s">
        <v>0</v>
      </c>
      <c r="W23" s="263">
        <v>10</v>
      </c>
      <c r="X23" s="646" t="s">
        <v>0</v>
      </c>
      <c r="Y23" s="647"/>
      <c r="Z23" s="263" t="s">
        <v>40</v>
      </c>
      <c r="AA23" s="626" t="s">
        <v>40</v>
      </c>
      <c r="AB23" s="627"/>
    </row>
    <row r="24" spans="1:28" ht="13.15" customHeight="1" x14ac:dyDescent="0.25">
      <c r="A24" s="813"/>
      <c r="B24" s="814"/>
      <c r="C24" s="817"/>
      <c r="D24" s="814"/>
      <c r="E24" s="814"/>
      <c r="F24" s="814"/>
      <c r="G24" s="818"/>
      <c r="I24" s="794" t="s">
        <v>127</v>
      </c>
      <c r="J24" s="774"/>
      <c r="K24" s="774"/>
      <c r="L24" s="774"/>
      <c r="M24" s="795"/>
      <c r="N24" s="263" t="s">
        <v>40</v>
      </c>
      <c r="O24" s="626" t="s">
        <v>40</v>
      </c>
      <c r="P24" s="627"/>
      <c r="Q24" s="263" t="s">
        <v>40</v>
      </c>
      <c r="R24" s="626" t="s">
        <v>40</v>
      </c>
      <c r="S24" s="627"/>
      <c r="T24" s="266">
        <v>10</v>
      </c>
      <c r="U24" s="710"/>
      <c r="V24" s="711" t="s">
        <v>116</v>
      </c>
      <c r="W24" s="263">
        <v>10</v>
      </c>
      <c r="X24" s="648"/>
      <c r="Y24" s="649"/>
      <c r="Z24" s="263" t="s">
        <v>40</v>
      </c>
      <c r="AA24" s="626" t="s">
        <v>40</v>
      </c>
      <c r="AB24" s="627"/>
    </row>
    <row r="25" spans="1:28" ht="13.15" customHeight="1" thickBot="1" x14ac:dyDescent="0.3">
      <c r="A25" s="819" t="s">
        <v>25</v>
      </c>
      <c r="B25" s="820"/>
      <c r="C25" s="821" t="e">
        <f ca="1">DATE(IF(MID(Soupiska!C38,1,2)*1 &gt; YEAR(TODAY())-2000, 1900, 2000) + MID(Soupiska!C38,1,2), MOD(MID(Soupiska!C38,3,2),50), MID(Soupiska!C38,5,2))</f>
        <v>#VALUE!</v>
      </c>
      <c r="D25" s="820"/>
      <c r="E25" s="820"/>
      <c r="F25" s="820"/>
      <c r="G25" s="822"/>
      <c r="I25" s="823" t="s">
        <v>128</v>
      </c>
      <c r="J25" s="824"/>
      <c r="K25" s="824"/>
      <c r="L25" s="824"/>
      <c r="M25" s="825"/>
      <c r="N25" s="270">
        <v>10</v>
      </c>
      <c r="O25" s="628" t="s">
        <v>0</v>
      </c>
      <c r="P25" s="629"/>
      <c r="Q25" s="270">
        <v>10</v>
      </c>
      <c r="R25" s="628" t="s">
        <v>0</v>
      </c>
      <c r="S25" s="629"/>
      <c r="T25" s="271">
        <v>10</v>
      </c>
      <c r="U25" s="710"/>
      <c r="V25" s="711" t="s">
        <v>0</v>
      </c>
      <c r="W25" s="270">
        <v>10</v>
      </c>
      <c r="X25" s="628" t="s">
        <v>0</v>
      </c>
      <c r="Y25" s="629"/>
      <c r="Z25" s="270">
        <v>10</v>
      </c>
      <c r="AA25" s="664"/>
      <c r="AB25" s="665"/>
    </row>
    <row r="26" spans="1:28" ht="13.15" customHeight="1" thickBot="1" x14ac:dyDescent="0.3">
      <c r="A26" s="840" t="s">
        <v>47</v>
      </c>
      <c r="B26" s="841"/>
      <c r="C26" s="842">
        <f>Soupiska!I38</f>
        <v>0</v>
      </c>
      <c r="D26" s="841"/>
      <c r="E26" s="841"/>
      <c r="F26" s="841"/>
      <c r="G26" s="843"/>
      <c r="I26" s="844" t="s">
        <v>23</v>
      </c>
      <c r="J26" s="845"/>
      <c r="K26" s="845"/>
      <c r="L26" s="845"/>
      <c r="M26" s="846"/>
      <c r="N26" s="272">
        <v>50</v>
      </c>
      <c r="O26" s="666">
        <f>SUM(O13:P25)</f>
        <v>0</v>
      </c>
      <c r="P26" s="666"/>
      <c r="Q26" s="273">
        <v>100</v>
      </c>
      <c r="R26" s="666">
        <f>SUM(R13:S25)</f>
        <v>0</v>
      </c>
      <c r="S26" s="666"/>
      <c r="T26" s="273">
        <v>100</v>
      </c>
      <c r="U26" s="666">
        <f>SUM(U13:V25)</f>
        <v>0</v>
      </c>
      <c r="V26" s="666"/>
      <c r="W26" s="273">
        <v>100</v>
      </c>
      <c r="X26" s="666">
        <f>SUM(X13:Y25)</f>
        <v>0</v>
      </c>
      <c r="Y26" s="666"/>
      <c r="Z26" s="273">
        <v>60</v>
      </c>
      <c r="AA26" s="666">
        <f>SUM(AA13:AB25)</f>
        <v>0</v>
      </c>
      <c r="AB26" s="667"/>
    </row>
    <row r="27" spans="1:28" ht="1.9" customHeight="1" thickBot="1" x14ac:dyDescent="0.3">
      <c r="A27" s="255"/>
      <c r="B27" s="255"/>
      <c r="C27" s="240"/>
      <c r="D27" s="240"/>
      <c r="E27" s="240"/>
      <c r="F27" s="240"/>
      <c r="G27" s="240"/>
      <c r="I27" s="274"/>
      <c r="J27" s="274"/>
      <c r="K27" s="274"/>
      <c r="L27" s="274"/>
      <c r="M27" s="274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4"/>
    </row>
    <row r="28" spans="1:28" ht="13.9" customHeight="1" thickBot="1" x14ac:dyDescent="0.3">
      <c r="A28" s="779" t="s">
        <v>50</v>
      </c>
      <c r="B28" s="736"/>
      <c r="C28" s="736"/>
      <c r="D28" s="736"/>
      <c r="E28" s="736"/>
      <c r="F28" s="240"/>
      <c r="G28" s="847" t="s">
        <v>66</v>
      </c>
      <c r="H28" s="848"/>
      <c r="I28" s="848"/>
      <c r="J28" s="849"/>
      <c r="K28" s="685" t="s">
        <v>91</v>
      </c>
      <c r="L28" s="685"/>
      <c r="M28" s="686"/>
      <c r="N28" s="687" t="s">
        <v>129</v>
      </c>
      <c r="O28" s="685"/>
      <c r="P28" s="688"/>
      <c r="Q28" s="831" t="s">
        <v>94</v>
      </c>
      <c r="R28" s="832"/>
      <c r="S28" s="833"/>
      <c r="T28" s="685" t="s">
        <v>95</v>
      </c>
      <c r="U28" s="685"/>
      <c r="V28" s="686"/>
      <c r="W28" s="687" t="s">
        <v>130</v>
      </c>
      <c r="X28" s="685"/>
      <c r="Y28" s="688"/>
      <c r="Z28" s="831" t="s">
        <v>131</v>
      </c>
      <c r="AA28" s="832"/>
      <c r="AB28" s="833"/>
    </row>
    <row r="29" spans="1:28" ht="13.15" customHeight="1" x14ac:dyDescent="0.25">
      <c r="A29" s="757" t="s">
        <v>52</v>
      </c>
      <c r="B29" s="728"/>
      <c r="C29" s="834">
        <f>Soupiska!T6</f>
        <v>0</v>
      </c>
      <c r="D29" s="728"/>
      <c r="E29" s="729"/>
      <c r="F29" s="240"/>
      <c r="G29" s="835" t="s">
        <v>132</v>
      </c>
      <c r="H29" s="836"/>
      <c r="I29" s="836"/>
      <c r="J29" s="837"/>
      <c r="K29" s="276">
        <v>10</v>
      </c>
      <c r="L29" s="676" t="s">
        <v>0</v>
      </c>
      <c r="M29" s="799"/>
      <c r="N29" s="277">
        <v>10</v>
      </c>
      <c r="O29" s="799" t="s">
        <v>0</v>
      </c>
      <c r="P29" s="850"/>
      <c r="Q29" s="278">
        <v>10</v>
      </c>
      <c r="R29" s="745"/>
      <c r="S29" s="853"/>
      <c r="T29" s="278">
        <v>10</v>
      </c>
      <c r="U29" s="710"/>
      <c r="V29" s="711"/>
      <c r="W29" s="279">
        <v>10</v>
      </c>
      <c r="X29" s="630"/>
      <c r="Y29" s="723"/>
      <c r="Z29" s="280">
        <v>20</v>
      </c>
      <c r="AA29" s="672" t="s">
        <v>0</v>
      </c>
      <c r="AB29" s="673"/>
    </row>
    <row r="30" spans="1:28" ht="13.15" customHeight="1" x14ac:dyDescent="0.25">
      <c r="A30" s="758"/>
      <c r="B30" s="759"/>
      <c r="C30" s="761"/>
      <c r="D30" s="759"/>
      <c r="E30" s="762"/>
      <c r="F30" s="240"/>
      <c r="G30" s="838" t="s">
        <v>133</v>
      </c>
      <c r="H30" s="774"/>
      <c r="I30" s="774"/>
      <c r="J30" s="839"/>
      <c r="K30" s="281">
        <v>10</v>
      </c>
      <c r="L30" s="678" t="s">
        <v>0</v>
      </c>
      <c r="M30" s="705"/>
      <c r="N30" s="263">
        <v>10</v>
      </c>
      <c r="O30" s="851"/>
      <c r="P30" s="852"/>
      <c r="Q30" s="282">
        <v>10</v>
      </c>
      <c r="R30" s="851"/>
      <c r="S30" s="852"/>
      <c r="T30" s="282">
        <v>10</v>
      </c>
      <c r="U30" s="710"/>
      <c r="V30" s="711"/>
      <c r="W30" s="283">
        <v>10</v>
      </c>
      <c r="X30" s="662"/>
      <c r="Y30" s="690"/>
      <c r="Z30" s="284">
        <v>20</v>
      </c>
      <c r="AA30" s="670"/>
      <c r="AB30" s="671"/>
    </row>
    <row r="31" spans="1:28" ht="13.15" customHeight="1" x14ac:dyDescent="0.25">
      <c r="A31" s="854" t="s">
        <v>54</v>
      </c>
      <c r="B31" s="787"/>
      <c r="C31" s="786">
        <f>Soupiska!P5</f>
        <v>0</v>
      </c>
      <c r="D31" s="787"/>
      <c r="E31" s="788"/>
      <c r="F31" s="240"/>
      <c r="G31" s="838" t="s">
        <v>134</v>
      </c>
      <c r="H31" s="774"/>
      <c r="I31" s="774"/>
      <c r="J31" s="839"/>
      <c r="K31" s="252" t="s">
        <v>40</v>
      </c>
      <c r="L31" s="652" t="s">
        <v>40</v>
      </c>
      <c r="M31" s="680"/>
      <c r="N31" s="285" t="s">
        <v>135</v>
      </c>
      <c r="O31" s="286"/>
      <c r="P31" s="287" t="s">
        <v>0</v>
      </c>
      <c r="Q31" s="288" t="s">
        <v>135</v>
      </c>
      <c r="R31" s="286"/>
      <c r="S31" s="289" t="s">
        <v>0</v>
      </c>
      <c r="T31" s="290">
        <v>10</v>
      </c>
      <c r="U31" s="710"/>
      <c r="V31" s="711" t="s">
        <v>0</v>
      </c>
      <c r="W31" s="279">
        <v>10</v>
      </c>
      <c r="X31" s="646" t="s">
        <v>0</v>
      </c>
      <c r="Y31" s="689"/>
      <c r="Z31" s="284">
        <v>20</v>
      </c>
      <c r="AA31" s="670"/>
      <c r="AB31" s="671"/>
    </row>
    <row r="32" spans="1:28" ht="13.15" customHeight="1" x14ac:dyDescent="0.25">
      <c r="A32" s="758"/>
      <c r="B32" s="759"/>
      <c r="C32" s="761"/>
      <c r="D32" s="759"/>
      <c r="E32" s="762"/>
      <c r="F32" s="240"/>
      <c r="G32" s="838" t="s">
        <v>136</v>
      </c>
      <c r="H32" s="774"/>
      <c r="I32" s="774"/>
      <c r="J32" s="839"/>
      <c r="K32" s="281" t="s">
        <v>137</v>
      </c>
      <c r="L32" s="702"/>
      <c r="M32" s="851"/>
      <c r="N32" s="291" t="s">
        <v>138</v>
      </c>
      <c r="O32" s="292"/>
      <c r="P32" s="293"/>
      <c r="Q32" s="294" t="s">
        <v>138</v>
      </c>
      <c r="R32" s="292"/>
      <c r="S32" s="295"/>
      <c r="T32" s="294" t="s">
        <v>139</v>
      </c>
      <c r="U32" s="296"/>
      <c r="V32" s="296"/>
      <c r="W32" s="297" t="s">
        <v>139</v>
      </c>
      <c r="X32" s="298"/>
      <c r="Y32" s="295"/>
      <c r="Z32" s="299" t="s">
        <v>140</v>
      </c>
      <c r="AA32" s="300"/>
      <c r="AB32" s="301" t="s">
        <v>0</v>
      </c>
    </row>
    <row r="33" spans="1:28" ht="13.15" customHeight="1" x14ac:dyDescent="0.25">
      <c r="A33" s="855" t="s">
        <v>141</v>
      </c>
      <c r="B33" s="787"/>
      <c r="C33" s="786">
        <f>Soupiska!D6</f>
        <v>0</v>
      </c>
      <c r="D33" s="787"/>
      <c r="E33" s="788"/>
      <c r="F33" s="240"/>
      <c r="G33" s="856" t="s">
        <v>142</v>
      </c>
      <c r="H33" s="857"/>
      <c r="I33" s="857"/>
      <c r="J33" s="858"/>
      <c r="K33" s="252" t="s">
        <v>40</v>
      </c>
      <c r="L33" s="652" t="s">
        <v>40</v>
      </c>
      <c r="M33" s="680"/>
      <c r="N33" s="302" t="s">
        <v>40</v>
      </c>
      <c r="O33" s="680" t="s">
        <v>40</v>
      </c>
      <c r="P33" s="681"/>
      <c r="Q33" s="290" t="s">
        <v>40</v>
      </c>
      <c r="R33" s="680" t="s">
        <v>40</v>
      </c>
      <c r="S33" s="681"/>
      <c r="T33" s="290">
        <v>20</v>
      </c>
      <c r="U33" s="712"/>
      <c r="V33" s="713"/>
      <c r="W33" s="279">
        <v>20</v>
      </c>
      <c r="X33" s="662"/>
      <c r="Y33" s="690"/>
      <c r="Z33" s="284">
        <v>40</v>
      </c>
      <c r="AA33" s="303"/>
      <c r="AB33" s="301" t="s">
        <v>0</v>
      </c>
    </row>
    <row r="34" spans="1:28" ht="13.15" customHeight="1" x14ac:dyDescent="0.25">
      <c r="A34" s="758"/>
      <c r="B34" s="759"/>
      <c r="C34" s="761"/>
      <c r="D34" s="759"/>
      <c r="E34" s="762"/>
      <c r="F34" s="240"/>
      <c r="G34" s="856" t="s">
        <v>143</v>
      </c>
      <c r="H34" s="857"/>
      <c r="I34" s="857"/>
      <c r="J34" s="858"/>
      <c r="K34" s="304" t="s">
        <v>137</v>
      </c>
      <c r="L34" s="702"/>
      <c r="M34" s="684"/>
      <c r="N34" s="291" t="s">
        <v>138</v>
      </c>
      <c r="O34" s="292"/>
      <c r="P34" s="293" t="s">
        <v>0</v>
      </c>
      <c r="Q34" s="294" t="s">
        <v>138</v>
      </c>
      <c r="R34" s="292"/>
      <c r="S34" s="295" t="s">
        <v>0</v>
      </c>
      <c r="T34" s="305" t="s">
        <v>139</v>
      </c>
      <c r="U34" s="296"/>
      <c r="V34" s="296"/>
      <c r="W34" s="297" t="s">
        <v>139</v>
      </c>
      <c r="X34" s="298"/>
      <c r="Y34" s="295"/>
      <c r="Z34" s="299" t="s">
        <v>140</v>
      </c>
      <c r="AA34" s="300"/>
      <c r="AB34" s="301" t="s">
        <v>0</v>
      </c>
    </row>
    <row r="35" spans="1:28" ht="13.15" customHeight="1" thickBot="1" x14ac:dyDescent="0.3">
      <c r="A35" s="855" t="s">
        <v>58</v>
      </c>
      <c r="B35" s="787"/>
      <c r="C35" s="786">
        <f>Soupiska!P6</f>
        <v>0</v>
      </c>
      <c r="D35" s="787"/>
      <c r="E35" s="788"/>
      <c r="F35" s="240"/>
      <c r="G35" s="860" t="s">
        <v>144</v>
      </c>
      <c r="H35" s="776"/>
      <c r="I35" s="776"/>
      <c r="J35" s="861"/>
      <c r="K35" s="306" t="s">
        <v>44</v>
      </c>
      <c r="L35" s="868" t="s">
        <v>44</v>
      </c>
      <c r="M35" s="869"/>
      <c r="N35" s="307" t="s">
        <v>138</v>
      </c>
      <c r="O35" s="286"/>
      <c r="P35" s="287" t="s">
        <v>0</v>
      </c>
      <c r="Q35" s="308" t="s">
        <v>138</v>
      </c>
      <c r="R35" s="286"/>
      <c r="S35" s="289" t="s">
        <v>0</v>
      </c>
      <c r="T35" s="309" t="s">
        <v>44</v>
      </c>
      <c r="U35" s="668" t="s">
        <v>44</v>
      </c>
      <c r="V35" s="682"/>
      <c r="W35" s="279" t="s">
        <v>44</v>
      </c>
      <c r="X35" s="691" t="s">
        <v>44</v>
      </c>
      <c r="Y35" s="692"/>
      <c r="Z35" s="310" t="s">
        <v>44</v>
      </c>
      <c r="AA35" s="668" t="s">
        <v>44</v>
      </c>
      <c r="AB35" s="669"/>
    </row>
    <row r="36" spans="1:28" ht="13.15" customHeight="1" thickBot="1" x14ac:dyDescent="0.3">
      <c r="A36" s="735"/>
      <c r="B36" s="736"/>
      <c r="C36" s="859"/>
      <c r="D36" s="736"/>
      <c r="E36" s="737"/>
      <c r="F36" s="240"/>
      <c r="G36" s="862" t="s">
        <v>23</v>
      </c>
      <c r="H36" s="778"/>
      <c r="I36" s="778"/>
      <c r="J36" s="863"/>
      <c r="K36" s="311">
        <v>50</v>
      </c>
      <c r="L36" s="674">
        <f>SUM(L29:M35)</f>
        <v>0</v>
      </c>
      <c r="M36" s="720"/>
      <c r="N36" s="312">
        <v>100</v>
      </c>
      <c r="O36" s="674">
        <f>SUM(O29:P35)</f>
        <v>0</v>
      </c>
      <c r="P36" s="675"/>
      <c r="Q36" s="313">
        <v>100</v>
      </c>
      <c r="R36" s="674">
        <f>SUM(R29:S35)</f>
        <v>0</v>
      </c>
      <c r="S36" s="675"/>
      <c r="T36" s="311">
        <v>100</v>
      </c>
      <c r="U36" s="674">
        <f>SUM(U29:V35)</f>
        <v>0</v>
      </c>
      <c r="V36" s="720"/>
      <c r="W36" s="312">
        <v>100</v>
      </c>
      <c r="X36" s="721">
        <f>SUM(X29:Y35)</f>
        <v>0</v>
      </c>
      <c r="Y36" s="722"/>
      <c r="Z36" s="313">
        <v>200</v>
      </c>
      <c r="AA36" s="674">
        <f>SUM(AA29:AB35)</f>
        <v>0</v>
      </c>
      <c r="AB36" s="675"/>
    </row>
    <row r="37" spans="1:28" ht="1.9" customHeight="1" thickBot="1" x14ac:dyDescent="0.3">
      <c r="A37" s="255" t="s">
        <v>0</v>
      </c>
      <c r="B37" s="255"/>
      <c r="C37" s="240"/>
      <c r="D37" s="240"/>
      <c r="E37" s="240"/>
      <c r="F37" s="240"/>
      <c r="G37" s="240"/>
      <c r="I37" s="255" t="s">
        <v>0</v>
      </c>
      <c r="J37" s="255"/>
      <c r="K37" s="255"/>
      <c r="L37" s="255"/>
      <c r="M37" s="255"/>
      <c r="N37" s="255"/>
      <c r="O37" s="255"/>
      <c r="P37" s="252" t="s">
        <v>0</v>
      </c>
      <c r="Q37" s="255"/>
      <c r="R37" s="255"/>
      <c r="S37" s="314" t="s">
        <v>0</v>
      </c>
      <c r="T37" s="314" t="s">
        <v>0</v>
      </c>
      <c r="U37" s="314"/>
      <c r="V37" s="314" t="s">
        <v>0</v>
      </c>
      <c r="W37" s="314" t="s">
        <v>0</v>
      </c>
      <c r="X37" s="314"/>
      <c r="Y37" s="314" t="s">
        <v>0</v>
      </c>
      <c r="Z37" s="314" t="s">
        <v>0</v>
      </c>
      <c r="AA37" s="314"/>
      <c r="AB37" s="314" t="s">
        <v>0</v>
      </c>
    </row>
    <row r="38" spans="1:28" ht="13.9" customHeight="1" thickBot="1" x14ac:dyDescent="0.3">
      <c r="A38" s="864" t="s">
        <v>75</v>
      </c>
      <c r="B38" s="736"/>
      <c r="C38" s="736"/>
      <c r="D38" s="736"/>
      <c r="E38" s="736"/>
      <c r="G38" s="865" t="s">
        <v>145</v>
      </c>
      <c r="H38" s="866"/>
      <c r="I38" s="866"/>
      <c r="J38" s="867"/>
      <c r="K38" s="687" t="s">
        <v>97</v>
      </c>
      <c r="L38" s="685"/>
      <c r="M38" s="686"/>
      <c r="N38" s="685" t="s">
        <v>146</v>
      </c>
      <c r="O38" s="685"/>
      <c r="P38" s="688"/>
      <c r="Q38" s="699" t="s">
        <v>147</v>
      </c>
      <c r="R38" s="685"/>
      <c r="S38" s="686"/>
      <c r="T38" s="685" t="s">
        <v>148</v>
      </c>
      <c r="U38" s="685"/>
      <c r="V38" s="688"/>
      <c r="W38" s="687" t="s">
        <v>149</v>
      </c>
      <c r="X38" s="685"/>
      <c r="Y38" s="686"/>
      <c r="Z38" s="685" t="s">
        <v>106</v>
      </c>
      <c r="AA38" s="685"/>
      <c r="AB38" s="686"/>
    </row>
    <row r="39" spans="1:28" ht="13.15" customHeight="1" x14ac:dyDescent="0.25">
      <c r="A39" s="884" t="s">
        <v>168</v>
      </c>
      <c r="B39" s="885"/>
      <c r="C39" s="885"/>
      <c r="D39" s="886">
        <f>J8+L8+O8+R8+U8+X8+AA8</f>
        <v>0</v>
      </c>
      <c r="E39" s="729"/>
      <c r="G39" s="887" t="s">
        <v>150</v>
      </c>
      <c r="H39" s="888"/>
      <c r="I39" s="888"/>
      <c r="J39" s="889"/>
      <c r="K39" s="263" t="s">
        <v>40</v>
      </c>
      <c r="L39" s="694" t="s">
        <v>40</v>
      </c>
      <c r="M39" s="697"/>
      <c r="N39" s="315" t="s">
        <v>40</v>
      </c>
      <c r="O39" s="694" t="s">
        <v>40</v>
      </c>
      <c r="P39" s="695"/>
      <c r="Q39" s="316" t="s">
        <v>40</v>
      </c>
      <c r="R39" s="696" t="s">
        <v>40</v>
      </c>
      <c r="S39" s="697"/>
      <c r="T39" s="315" t="s">
        <v>40</v>
      </c>
      <c r="U39" s="694" t="s">
        <v>40</v>
      </c>
      <c r="V39" s="697"/>
      <c r="W39" s="263" t="s">
        <v>40</v>
      </c>
      <c r="X39" s="694" t="s">
        <v>40</v>
      </c>
      <c r="Y39" s="697"/>
      <c r="Z39" s="317" t="s">
        <v>151</v>
      </c>
      <c r="AA39" s="676" t="s">
        <v>0</v>
      </c>
      <c r="AB39" s="677"/>
    </row>
    <row r="40" spans="1:28" ht="13.15" customHeight="1" x14ac:dyDescent="0.25">
      <c r="A40" s="871"/>
      <c r="B40" s="790"/>
      <c r="C40" s="790"/>
      <c r="D40" s="761"/>
      <c r="E40" s="762"/>
      <c r="G40" s="873" t="s">
        <v>152</v>
      </c>
      <c r="H40" s="874"/>
      <c r="I40" s="874"/>
      <c r="J40" s="875"/>
      <c r="K40" s="263" t="s">
        <v>40</v>
      </c>
      <c r="L40" s="652" t="s">
        <v>40</v>
      </c>
      <c r="M40" s="653"/>
      <c r="N40" s="315" t="s">
        <v>40</v>
      </c>
      <c r="O40" s="652" t="s">
        <v>40</v>
      </c>
      <c r="P40" s="693"/>
      <c r="Q40" s="316" t="s">
        <v>40</v>
      </c>
      <c r="R40" s="680" t="s">
        <v>40</v>
      </c>
      <c r="S40" s="653"/>
      <c r="T40" s="315" t="s">
        <v>40</v>
      </c>
      <c r="U40" s="652" t="s">
        <v>40</v>
      </c>
      <c r="V40" s="653"/>
      <c r="W40" s="263" t="s">
        <v>40</v>
      </c>
      <c r="X40" s="652" t="s">
        <v>40</v>
      </c>
      <c r="Y40" s="653"/>
      <c r="Z40" s="317" t="s">
        <v>151</v>
      </c>
      <c r="AA40" s="678" t="s">
        <v>0</v>
      </c>
      <c r="AB40" s="679"/>
    </row>
    <row r="41" spans="1:28" ht="13.15" customHeight="1" x14ac:dyDescent="0.25">
      <c r="A41" s="870" t="s">
        <v>169</v>
      </c>
      <c r="B41" s="776"/>
      <c r="C41" s="776"/>
      <c r="D41" s="872">
        <f>O26+R26+U26+X26+AA26</f>
        <v>0</v>
      </c>
      <c r="E41" s="788"/>
      <c r="G41" s="873" t="s">
        <v>153</v>
      </c>
      <c r="H41" s="874"/>
      <c r="I41" s="874"/>
      <c r="J41" s="875"/>
      <c r="K41" s="263" t="s">
        <v>40</v>
      </c>
      <c r="L41" s="652" t="s">
        <v>40</v>
      </c>
      <c r="M41" s="653"/>
      <c r="N41" s="315" t="s">
        <v>40</v>
      </c>
      <c r="O41" s="652" t="s">
        <v>40</v>
      </c>
      <c r="P41" s="693"/>
      <c r="Q41" s="316" t="s">
        <v>40</v>
      </c>
      <c r="R41" s="680" t="s">
        <v>40</v>
      </c>
      <c r="S41" s="653"/>
      <c r="T41" s="315" t="s">
        <v>40</v>
      </c>
      <c r="U41" s="652" t="s">
        <v>40</v>
      </c>
      <c r="V41" s="653"/>
      <c r="W41" s="263" t="s">
        <v>40</v>
      </c>
      <c r="X41" s="652" t="s">
        <v>40</v>
      </c>
      <c r="Y41" s="653"/>
      <c r="Z41" s="317" t="s">
        <v>151</v>
      </c>
      <c r="AA41" s="678" t="s">
        <v>0</v>
      </c>
      <c r="AB41" s="679"/>
    </row>
    <row r="42" spans="1:28" ht="13.15" customHeight="1" x14ac:dyDescent="0.25">
      <c r="A42" s="871"/>
      <c r="B42" s="790"/>
      <c r="C42" s="790"/>
      <c r="D42" s="761"/>
      <c r="E42" s="762"/>
      <c r="G42" s="873" t="s">
        <v>154</v>
      </c>
      <c r="H42" s="874"/>
      <c r="I42" s="874"/>
      <c r="J42" s="890"/>
      <c r="K42" s="318" t="s">
        <v>135</v>
      </c>
      <c r="L42" s="292"/>
      <c r="M42" s="319"/>
      <c r="N42" s="291" t="s">
        <v>155</v>
      </c>
      <c r="O42" s="292"/>
      <c r="P42" s="320"/>
      <c r="Q42" s="321" t="s">
        <v>155</v>
      </c>
      <c r="R42" s="292"/>
      <c r="S42" s="319"/>
      <c r="T42" s="315" t="s">
        <v>40</v>
      </c>
      <c r="U42" s="716" t="s">
        <v>40</v>
      </c>
      <c r="V42" s="717"/>
      <c r="W42" s="263" t="s">
        <v>40</v>
      </c>
      <c r="X42" s="652" t="s">
        <v>40</v>
      </c>
      <c r="Y42" s="653"/>
      <c r="Z42" s="263" t="s">
        <v>40</v>
      </c>
      <c r="AA42" s="652" t="s">
        <v>40</v>
      </c>
      <c r="AB42" s="653"/>
    </row>
    <row r="43" spans="1:28" ht="13.15" customHeight="1" x14ac:dyDescent="0.25">
      <c r="A43" s="870" t="s">
        <v>170</v>
      </c>
      <c r="B43" s="776"/>
      <c r="C43" s="776"/>
      <c r="D43" s="872">
        <f>L36+O36+R36+U36+X36+AA36</f>
        <v>0</v>
      </c>
      <c r="E43" s="788"/>
      <c r="G43" s="873" t="s">
        <v>156</v>
      </c>
      <c r="H43" s="874"/>
      <c r="I43" s="874"/>
      <c r="J43" s="875"/>
      <c r="K43" s="263" t="s">
        <v>40</v>
      </c>
      <c r="L43" s="652" t="s">
        <v>40</v>
      </c>
      <c r="M43" s="653"/>
      <c r="N43" s="315" t="s">
        <v>40</v>
      </c>
      <c r="O43" s="652" t="s">
        <v>40</v>
      </c>
      <c r="P43" s="693"/>
      <c r="Q43" s="316" t="s">
        <v>40</v>
      </c>
      <c r="R43" s="680" t="s">
        <v>40</v>
      </c>
      <c r="S43" s="698"/>
      <c r="T43" s="322" t="s">
        <v>138</v>
      </c>
      <c r="U43" s="300"/>
      <c r="V43" s="323"/>
      <c r="W43" s="324" t="s">
        <v>40</v>
      </c>
      <c r="X43" s="652" t="s">
        <v>40</v>
      </c>
      <c r="Y43" s="653"/>
      <c r="Z43" s="263" t="s">
        <v>40</v>
      </c>
      <c r="AA43" s="652" t="s">
        <v>40</v>
      </c>
      <c r="AB43" s="653"/>
    </row>
    <row r="44" spans="1:28" ht="13.15" customHeight="1" x14ac:dyDescent="0.25">
      <c r="A44" s="871"/>
      <c r="B44" s="790"/>
      <c r="C44" s="790"/>
      <c r="D44" s="761"/>
      <c r="E44" s="762"/>
      <c r="G44" s="876" t="s">
        <v>157</v>
      </c>
      <c r="H44" s="877"/>
      <c r="I44" s="877"/>
      <c r="J44" s="878"/>
      <c r="K44" s="318" t="s">
        <v>138</v>
      </c>
      <c r="L44" s="292"/>
      <c r="M44" s="319"/>
      <c r="N44" s="291" t="s">
        <v>158</v>
      </c>
      <c r="O44" s="292"/>
      <c r="P44" s="320" t="s">
        <v>0</v>
      </c>
      <c r="Q44" s="321" t="s">
        <v>158</v>
      </c>
      <c r="R44" s="292"/>
      <c r="S44" s="319"/>
      <c r="T44" s="322" t="s">
        <v>158</v>
      </c>
      <c r="U44" s="300"/>
      <c r="V44" s="323" t="s">
        <v>0</v>
      </c>
      <c r="W44" s="263" t="s">
        <v>40</v>
      </c>
      <c r="X44" s="652" t="s">
        <v>40</v>
      </c>
      <c r="Y44" s="653"/>
      <c r="Z44" s="263" t="s">
        <v>40</v>
      </c>
      <c r="AA44" s="652" t="s">
        <v>40</v>
      </c>
      <c r="AB44" s="653"/>
    </row>
    <row r="45" spans="1:28" ht="13.15" customHeight="1" x14ac:dyDescent="0.25">
      <c r="A45" s="879" t="s">
        <v>171</v>
      </c>
      <c r="B45" s="776"/>
      <c r="C45" s="776"/>
      <c r="D45" s="882">
        <f>IF(AA51=" ",L51+O51+R51+U51+X51,AA51)</f>
        <v>0</v>
      </c>
      <c r="E45" s="788"/>
      <c r="G45" s="794" t="s">
        <v>159</v>
      </c>
      <c r="H45" s="774"/>
      <c r="I45" s="774"/>
      <c r="J45" s="795"/>
      <c r="K45" s="263">
        <v>10</v>
      </c>
      <c r="L45" s="702"/>
      <c r="M45" s="684"/>
      <c r="N45" s="315">
        <v>20</v>
      </c>
      <c r="O45" s="678" t="s">
        <v>0</v>
      </c>
      <c r="P45" s="708"/>
      <c r="Q45" s="316">
        <v>20</v>
      </c>
      <c r="R45" s="705"/>
      <c r="S45" s="679"/>
      <c r="T45" s="315">
        <v>20</v>
      </c>
      <c r="U45" s="714"/>
      <c r="V45" s="715"/>
      <c r="W45" s="263" t="s">
        <v>40</v>
      </c>
      <c r="X45" s="654" t="s">
        <v>40</v>
      </c>
      <c r="Y45" s="653"/>
      <c r="Z45" s="263" t="s">
        <v>40</v>
      </c>
      <c r="AA45" s="652" t="s">
        <v>40</v>
      </c>
      <c r="AB45" s="653"/>
    </row>
    <row r="46" spans="1:28" ht="13.15" customHeight="1" thickBot="1" x14ac:dyDescent="0.3">
      <c r="A46" s="880"/>
      <c r="B46" s="881"/>
      <c r="C46" s="881"/>
      <c r="D46" s="883"/>
      <c r="E46" s="733"/>
      <c r="G46" s="794" t="s">
        <v>160</v>
      </c>
      <c r="H46" s="774"/>
      <c r="I46" s="774"/>
      <c r="J46" s="795"/>
      <c r="K46" s="263" t="s">
        <v>40</v>
      </c>
      <c r="L46" s="652" t="s">
        <v>40</v>
      </c>
      <c r="M46" s="698"/>
      <c r="N46" s="318" t="s">
        <v>135</v>
      </c>
      <c r="O46" s="292"/>
      <c r="P46" s="320" t="s">
        <v>0</v>
      </c>
      <c r="Q46" s="321" t="s">
        <v>135</v>
      </c>
      <c r="R46" s="292"/>
      <c r="S46" s="319"/>
      <c r="T46" s="322" t="s">
        <v>135</v>
      </c>
      <c r="U46" s="300"/>
      <c r="V46" s="325"/>
      <c r="W46" s="322" t="s">
        <v>135</v>
      </c>
      <c r="X46" s="300"/>
      <c r="Y46" s="326"/>
      <c r="Z46" s="263" t="s">
        <v>40</v>
      </c>
      <c r="AA46" s="652" t="s">
        <v>40</v>
      </c>
      <c r="AB46" s="653"/>
    </row>
    <row r="47" spans="1:28" ht="13.15" customHeight="1" x14ac:dyDescent="0.25">
      <c r="A47" s="910" t="s">
        <v>85</v>
      </c>
      <c r="B47" s="911"/>
      <c r="C47" s="914" t="e">
        <f ca="1">VLOOKUP(A4,TYPY!A$1:D$65536,4,FALSE)</f>
        <v>#N/A</v>
      </c>
      <c r="D47" s="896">
        <f>IF(AA51=" ",D39+D41+D43+D45,D39+D41+D43)</f>
        <v>0</v>
      </c>
      <c r="E47" s="729"/>
      <c r="G47" s="794" t="s">
        <v>161</v>
      </c>
      <c r="H47" s="774"/>
      <c r="I47" s="774"/>
      <c r="J47" s="795"/>
      <c r="K47" s="263" t="s">
        <v>40</v>
      </c>
      <c r="L47" s="652" t="s">
        <v>40</v>
      </c>
      <c r="M47" s="653"/>
      <c r="N47" s="315" t="s">
        <v>40</v>
      </c>
      <c r="O47" s="652" t="s">
        <v>40</v>
      </c>
      <c r="P47" s="680"/>
      <c r="Q47" s="316" t="s">
        <v>40</v>
      </c>
      <c r="R47" s="680" t="s">
        <v>40</v>
      </c>
      <c r="S47" s="653"/>
      <c r="T47" s="315" t="s">
        <v>40</v>
      </c>
      <c r="U47" s="916" t="s">
        <v>40</v>
      </c>
      <c r="V47" s="719"/>
      <c r="W47" s="263">
        <v>10</v>
      </c>
      <c r="X47" s="683"/>
      <c r="Y47" s="684"/>
      <c r="Z47" s="263" t="s">
        <v>40</v>
      </c>
      <c r="AA47" s="652" t="s">
        <v>40</v>
      </c>
      <c r="AB47" s="653"/>
    </row>
    <row r="48" spans="1:28" ht="13.15" customHeight="1" thickBot="1" x14ac:dyDescent="0.3">
      <c r="A48" s="912"/>
      <c r="B48" s="913"/>
      <c r="C48" s="915"/>
      <c r="D48" s="735"/>
      <c r="E48" s="737"/>
      <c r="G48" s="794" t="s">
        <v>162</v>
      </c>
      <c r="H48" s="774"/>
      <c r="I48" s="774"/>
      <c r="J48" s="795"/>
      <c r="K48" s="263" t="s">
        <v>40</v>
      </c>
      <c r="L48" s="652" t="s">
        <v>40</v>
      </c>
      <c r="M48" s="653"/>
      <c r="N48" s="315" t="s">
        <v>40</v>
      </c>
      <c r="O48" s="652" t="s">
        <v>40</v>
      </c>
      <c r="P48" s="680"/>
      <c r="Q48" s="316" t="s">
        <v>40</v>
      </c>
      <c r="R48" s="680" t="s">
        <v>40</v>
      </c>
      <c r="S48" s="653"/>
      <c r="T48" s="315" t="s">
        <v>40</v>
      </c>
      <c r="U48" s="652" t="s">
        <v>44</v>
      </c>
      <c r="V48" s="653" t="s">
        <v>40</v>
      </c>
      <c r="W48" s="263">
        <v>10</v>
      </c>
      <c r="X48" s="678"/>
      <c r="Y48" s="679"/>
      <c r="Z48" s="263" t="s">
        <v>40</v>
      </c>
      <c r="AA48" s="652" t="s">
        <v>40</v>
      </c>
      <c r="AB48" s="653"/>
    </row>
    <row r="49" spans="1:28" ht="13.15" customHeight="1" x14ac:dyDescent="0.25">
      <c r="A49" s="897" t="s">
        <v>86</v>
      </c>
      <c r="B49" s="372"/>
      <c r="C49" s="372"/>
      <c r="D49" s="372"/>
      <c r="E49" s="733"/>
      <c r="G49" s="794" t="s">
        <v>163</v>
      </c>
      <c r="H49" s="774"/>
      <c r="I49" s="774"/>
      <c r="J49" s="795"/>
      <c r="K49" s="263" t="s">
        <v>40</v>
      </c>
      <c r="L49" s="652" t="s">
        <v>40</v>
      </c>
      <c r="M49" s="653"/>
      <c r="N49" s="315" t="s">
        <v>40</v>
      </c>
      <c r="O49" s="652" t="s">
        <v>40</v>
      </c>
      <c r="P49" s="680"/>
      <c r="Q49" s="316" t="s">
        <v>40</v>
      </c>
      <c r="R49" s="680" t="s">
        <v>40</v>
      </c>
      <c r="S49" s="653"/>
      <c r="T49" s="315" t="s">
        <v>40</v>
      </c>
      <c r="U49" s="652" t="s">
        <v>44</v>
      </c>
      <c r="V49" s="653" t="s">
        <v>40</v>
      </c>
      <c r="W49" s="263">
        <v>30</v>
      </c>
      <c r="X49" s="702"/>
      <c r="Y49" s="684"/>
      <c r="Z49" s="263" t="s">
        <v>40</v>
      </c>
      <c r="AA49" s="652" t="s">
        <v>40</v>
      </c>
      <c r="AB49" s="653"/>
    </row>
    <row r="50" spans="1:28" ht="13.15" customHeight="1" thickBot="1" x14ac:dyDescent="0.3">
      <c r="A50" s="891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372"/>
      <c r="C50" s="372"/>
      <c r="D50" s="372"/>
      <c r="E50" s="733"/>
      <c r="G50" s="892" t="s">
        <v>164</v>
      </c>
      <c r="H50" s="776"/>
      <c r="I50" s="776"/>
      <c r="J50" s="893"/>
      <c r="K50" s="327" t="s">
        <v>40</v>
      </c>
      <c r="L50" s="703" t="s">
        <v>40</v>
      </c>
      <c r="M50" s="704"/>
      <c r="N50" s="328" t="s">
        <v>40</v>
      </c>
      <c r="O50" s="709" t="s">
        <v>40</v>
      </c>
      <c r="P50" s="706"/>
      <c r="Q50" s="329" t="s">
        <v>40</v>
      </c>
      <c r="R50" s="706" t="s">
        <v>40</v>
      </c>
      <c r="S50" s="707"/>
      <c r="T50" s="328" t="s">
        <v>40</v>
      </c>
      <c r="U50" s="716" t="s">
        <v>44</v>
      </c>
      <c r="V50" s="717" t="s">
        <v>40</v>
      </c>
      <c r="W50" s="327">
        <v>30</v>
      </c>
      <c r="X50" s="917"/>
      <c r="Y50" s="918"/>
      <c r="Z50" s="327" t="s">
        <v>40</v>
      </c>
      <c r="AA50" s="654" t="s">
        <v>40</v>
      </c>
      <c r="AB50" s="655"/>
    </row>
    <row r="51" spans="1:28" ht="12.6" customHeight="1" thickBot="1" x14ac:dyDescent="0.3">
      <c r="A51" s="735"/>
      <c r="B51" s="736"/>
      <c r="C51" s="736"/>
      <c r="D51" s="736"/>
      <c r="E51" s="737"/>
      <c r="G51" s="844" t="s">
        <v>23</v>
      </c>
      <c r="H51" s="845"/>
      <c r="I51" s="845"/>
      <c r="J51" s="846"/>
      <c r="K51" s="330">
        <v>50</v>
      </c>
      <c r="L51" s="701">
        <f>SUM(L42:M45)</f>
        <v>0</v>
      </c>
      <c r="M51" s="675"/>
      <c r="N51" s="331">
        <v>100</v>
      </c>
      <c r="O51" s="700">
        <f>SUM(P39:P50)</f>
        <v>0</v>
      </c>
      <c r="P51" s="700"/>
      <c r="Q51" s="331">
        <v>100</v>
      </c>
      <c r="R51" s="700">
        <f>SUM(R42:S46)</f>
        <v>0</v>
      </c>
      <c r="S51" s="700"/>
      <c r="T51" s="331">
        <v>100</v>
      </c>
      <c r="U51" s="700">
        <f>SUM(U43:V46)</f>
        <v>0</v>
      </c>
      <c r="V51" s="700"/>
      <c r="W51" s="331">
        <v>100</v>
      </c>
      <c r="X51" s="700">
        <f>SUM(X46:Y50)</f>
        <v>0</v>
      </c>
      <c r="Y51" s="700"/>
      <c r="Z51" s="332" t="s">
        <v>151</v>
      </c>
      <c r="AA51" s="656"/>
      <c r="AB51" s="657"/>
    </row>
    <row r="52" spans="1:28" ht="3" customHeight="1" thickBot="1" x14ac:dyDescent="0.3">
      <c r="AB52" s="333"/>
    </row>
    <row r="53" spans="1:28" ht="13.9" customHeight="1" x14ac:dyDescent="0.25">
      <c r="A53" s="898" t="s">
        <v>0</v>
      </c>
      <c r="B53" s="899"/>
      <c r="C53" s="899"/>
      <c r="D53" s="899"/>
      <c r="E53" s="899"/>
      <c r="F53" s="899"/>
      <c r="G53" s="899"/>
      <c r="H53" s="899"/>
      <c r="I53" s="900"/>
      <c r="K53" s="904" t="s">
        <v>0</v>
      </c>
      <c r="L53" s="905"/>
      <c r="M53" s="905"/>
      <c r="N53" s="906"/>
      <c r="O53" s="334"/>
      <c r="Q53" s="898" t="s">
        <v>0</v>
      </c>
      <c r="R53" s="899"/>
      <c r="S53" s="899"/>
      <c r="T53" s="899"/>
      <c r="U53" s="899"/>
      <c r="V53" s="899"/>
      <c r="W53" s="899"/>
      <c r="X53" s="899"/>
      <c r="Y53" s="899"/>
      <c r="Z53" s="899"/>
      <c r="AA53" s="899"/>
      <c r="AB53" s="900"/>
    </row>
    <row r="54" spans="1:28" ht="2.4500000000000002" customHeight="1" x14ac:dyDescent="0.25">
      <c r="A54" s="901"/>
      <c r="B54" s="902"/>
      <c r="C54" s="902"/>
      <c r="D54" s="902"/>
      <c r="E54" s="902"/>
      <c r="F54" s="902"/>
      <c r="G54" s="902"/>
      <c r="H54" s="902"/>
      <c r="I54" s="903"/>
      <c r="K54" s="907"/>
      <c r="L54" s="908"/>
      <c r="M54" s="908"/>
      <c r="N54" s="909"/>
      <c r="O54" s="334"/>
      <c r="Q54" s="901"/>
      <c r="R54" s="902"/>
      <c r="S54" s="902"/>
      <c r="T54" s="902"/>
      <c r="U54" s="902"/>
      <c r="V54" s="902"/>
      <c r="W54" s="902"/>
      <c r="X54" s="902"/>
      <c r="Y54" s="902"/>
      <c r="Z54" s="902"/>
      <c r="AA54" s="902"/>
      <c r="AB54" s="903"/>
    </row>
    <row r="55" spans="1:28" ht="1.1499999999999999" customHeight="1" x14ac:dyDescent="0.25">
      <c r="A55" s="901"/>
      <c r="B55" s="902"/>
      <c r="C55" s="902"/>
      <c r="D55" s="902"/>
      <c r="E55" s="902"/>
      <c r="F55" s="902"/>
      <c r="G55" s="902"/>
      <c r="H55" s="902"/>
      <c r="I55" s="903"/>
      <c r="K55" s="907"/>
      <c r="L55" s="908"/>
      <c r="M55" s="908"/>
      <c r="N55" s="909"/>
      <c r="O55" s="334"/>
      <c r="Q55" s="901"/>
      <c r="R55" s="902"/>
      <c r="S55" s="902"/>
      <c r="T55" s="902"/>
      <c r="U55" s="902"/>
      <c r="V55" s="902"/>
      <c r="W55" s="902"/>
      <c r="X55" s="902"/>
      <c r="Y55" s="902"/>
      <c r="Z55" s="902"/>
      <c r="AA55" s="902"/>
      <c r="AB55" s="903"/>
    </row>
    <row r="56" spans="1:28" ht="11.45" customHeight="1" x14ac:dyDescent="0.25">
      <c r="A56" s="901"/>
      <c r="B56" s="902"/>
      <c r="C56" s="902"/>
      <c r="D56" s="902"/>
      <c r="E56" s="902"/>
      <c r="F56" s="902"/>
      <c r="G56" s="902"/>
      <c r="H56" s="902"/>
      <c r="I56" s="903"/>
      <c r="K56" s="907"/>
      <c r="L56" s="908"/>
      <c r="M56" s="908"/>
      <c r="N56" s="909"/>
      <c r="O56" s="334"/>
      <c r="Q56" s="901"/>
      <c r="R56" s="902"/>
      <c r="S56" s="902"/>
      <c r="T56" s="902"/>
      <c r="U56" s="902"/>
      <c r="V56" s="902"/>
      <c r="W56" s="902"/>
      <c r="X56" s="902"/>
      <c r="Y56" s="902"/>
      <c r="Z56" s="902"/>
      <c r="AA56" s="902"/>
      <c r="AB56" s="903"/>
    </row>
    <row r="57" spans="1:28" ht="11.45" customHeight="1" thickBot="1" x14ac:dyDescent="0.3">
      <c r="A57" s="894" t="s">
        <v>87</v>
      </c>
      <c r="B57" s="736"/>
      <c r="C57" s="736"/>
      <c r="D57" s="736"/>
      <c r="E57" s="736"/>
      <c r="F57" s="736"/>
      <c r="G57" s="736"/>
      <c r="H57" s="736"/>
      <c r="I57" s="737"/>
      <c r="K57" s="894" t="s">
        <v>165</v>
      </c>
      <c r="L57" s="895"/>
      <c r="M57" s="736"/>
      <c r="N57" s="737"/>
      <c r="O57" s="335"/>
      <c r="Q57" s="894" t="s">
        <v>166</v>
      </c>
      <c r="R57" s="895"/>
      <c r="S57" s="736"/>
      <c r="T57" s="736"/>
      <c r="U57" s="736"/>
      <c r="V57" s="736"/>
      <c r="W57" s="736"/>
      <c r="X57" s="736"/>
      <c r="Y57" s="736"/>
      <c r="Z57" s="736"/>
      <c r="AA57" s="336"/>
      <c r="AB57" s="337"/>
    </row>
  </sheetData>
  <sheetProtection algorithmName="SHA-512" hashValue="sJENPxFNO/Xgtac0Fwf+lcPxZxMbH841Btoo6hN6I3KTZXJ66R8UwdPsTjVaUMBADx2fM6utmq8SZNMC5TiEUQ==" saltValue="qS/5Q5KgB4K5olDp+VCkog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26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List44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style="150" customWidth="1"/>
    <col min="2" max="2" width="4.42578125" style="150" customWidth="1"/>
    <col min="3" max="3" width="4.5703125" style="150" customWidth="1"/>
    <col min="4" max="4" width="0.42578125" style="150" customWidth="1"/>
    <col min="5" max="5" width="5.42578125" style="150" customWidth="1"/>
    <col min="6" max="6" width="0.42578125" style="150" customWidth="1"/>
    <col min="7" max="7" width="4.42578125" style="150" customWidth="1"/>
    <col min="8" max="8" width="1.42578125" style="150" customWidth="1"/>
    <col min="9" max="9" width="4.85546875" style="150" customWidth="1"/>
    <col min="10" max="10" width="4.42578125" style="150" customWidth="1"/>
    <col min="11" max="11" width="4.85546875" style="150" customWidth="1"/>
    <col min="12" max="13" width="2.42578125" style="150" customWidth="1"/>
    <col min="14" max="14" width="4.85546875" style="150" customWidth="1"/>
    <col min="15" max="15" width="2.5703125" style="150" customWidth="1"/>
    <col min="16" max="16" width="2.85546875" style="150" customWidth="1"/>
    <col min="17" max="17" width="4.85546875" style="150" customWidth="1"/>
    <col min="18" max="19" width="2.42578125" style="150" customWidth="1"/>
    <col min="20" max="20" width="4.42578125" style="150" customWidth="1"/>
    <col min="21" max="22" width="2.42578125" style="150" customWidth="1"/>
    <col min="23" max="23" width="4.42578125" style="150" customWidth="1"/>
    <col min="24" max="25" width="2.42578125" style="150" customWidth="1"/>
    <col min="26" max="26" width="4.42578125" style="150" customWidth="1"/>
    <col min="27" max="27" width="2.5703125" style="150" customWidth="1"/>
    <col min="28" max="28" width="3" style="150" customWidth="1"/>
    <col min="29" max="16384" width="8.85546875" style="150"/>
  </cols>
  <sheetData>
    <row r="1" spans="1:28" ht="19.899999999999999" customHeight="1" x14ac:dyDescent="0.35">
      <c r="H1" s="724" t="s">
        <v>196</v>
      </c>
      <c r="I1" s="724"/>
      <c r="J1" s="724"/>
      <c r="K1" s="724"/>
      <c r="L1" s="724"/>
      <c r="M1" s="724"/>
      <c r="N1" s="724"/>
      <c r="O1" s="724"/>
      <c r="P1" s="724"/>
      <c r="Q1" s="724"/>
      <c r="R1" s="724"/>
      <c r="S1" s="724"/>
      <c r="T1" s="724"/>
      <c r="U1" s="724"/>
      <c r="V1" s="724"/>
      <c r="W1" s="724"/>
      <c r="X1" s="724"/>
      <c r="Y1" s="724"/>
      <c r="Z1" s="724"/>
      <c r="AA1" s="724"/>
      <c r="AB1" s="724"/>
    </row>
    <row r="2" spans="1:28" ht="14.45" customHeight="1" thickBot="1" x14ac:dyDescent="0.3">
      <c r="H2" s="237" t="s">
        <v>0</v>
      </c>
      <c r="I2" s="725" t="s">
        <v>1</v>
      </c>
      <c r="J2" s="726"/>
      <c r="K2" s="726"/>
      <c r="L2" s="726"/>
      <c r="M2" s="726"/>
      <c r="N2" s="726"/>
      <c r="O2" s="726"/>
      <c r="P2" s="726"/>
      <c r="Q2" s="726"/>
      <c r="R2" s="726"/>
      <c r="S2" s="726"/>
      <c r="T2" s="726"/>
      <c r="U2" s="726"/>
      <c r="V2" s="726"/>
      <c r="W2" s="726"/>
      <c r="X2" s="726"/>
      <c r="Y2" s="726"/>
      <c r="Z2" s="726"/>
      <c r="AA2" s="726"/>
      <c r="AB2" s="726"/>
    </row>
    <row r="3" spans="1:28" ht="18.600000000000001" customHeight="1" thickBot="1" x14ac:dyDescent="0.4">
      <c r="A3" s="727" t="s">
        <v>2</v>
      </c>
      <c r="B3" s="728"/>
      <c r="C3" s="729"/>
      <c r="H3" s="238" t="s">
        <v>0</v>
      </c>
      <c r="I3" s="730" t="s">
        <v>167</v>
      </c>
      <c r="J3" s="731"/>
      <c r="K3" s="731"/>
      <c r="L3" s="731"/>
      <c r="M3" s="731"/>
      <c r="N3" s="731"/>
      <c r="O3" s="731"/>
      <c r="P3" s="731"/>
      <c r="Q3" s="731"/>
      <c r="R3" s="731"/>
      <c r="S3" s="731"/>
      <c r="T3" s="731"/>
      <c r="U3" s="731"/>
      <c r="V3" s="731"/>
      <c r="W3" s="731"/>
      <c r="X3" s="731"/>
      <c r="Y3" s="731"/>
      <c r="Z3" s="731"/>
      <c r="AA3" s="731"/>
      <c r="AB3" s="731"/>
    </row>
    <row r="4" spans="1:28" ht="10.9" customHeight="1" thickBot="1" x14ac:dyDescent="0.3">
      <c r="A4" s="732" t="str">
        <f ca="1">IF(Soupiska!W39="N",Soupiska!B39,"NE")</f>
        <v>NE</v>
      </c>
      <c r="B4" s="372"/>
      <c r="C4" s="733"/>
      <c r="E4" s="738" t="s">
        <v>5</v>
      </c>
      <c r="F4" s="739"/>
      <c r="G4" s="739"/>
      <c r="H4" s="239"/>
      <c r="I4" s="742" t="s">
        <v>91</v>
      </c>
      <c r="J4" s="686"/>
      <c r="K4" s="742" t="s">
        <v>92</v>
      </c>
      <c r="L4" s="743"/>
      <c r="M4" s="686"/>
      <c r="N4" s="640" t="s">
        <v>93</v>
      </c>
      <c r="O4" s="641"/>
      <c r="P4" s="642"/>
      <c r="Q4" s="742" t="s">
        <v>94</v>
      </c>
      <c r="R4" s="743"/>
      <c r="S4" s="686"/>
      <c r="T4" s="742" t="s">
        <v>95</v>
      </c>
      <c r="U4" s="743"/>
      <c r="V4" s="686"/>
      <c r="W4" s="742" t="s">
        <v>96</v>
      </c>
      <c r="X4" s="743"/>
      <c r="Y4" s="686"/>
      <c r="Z4" s="742" t="s">
        <v>96</v>
      </c>
      <c r="AA4" s="743"/>
      <c r="AB4" s="686"/>
    </row>
    <row r="5" spans="1:28" ht="11.45" customHeight="1" thickBot="1" x14ac:dyDescent="0.3">
      <c r="A5" s="734"/>
      <c r="B5" s="372"/>
      <c r="C5" s="733"/>
      <c r="D5" s="240"/>
      <c r="E5" s="740"/>
      <c r="F5" s="741"/>
      <c r="G5" s="741"/>
      <c r="H5" s="241"/>
      <c r="I5" s="742" t="s">
        <v>97</v>
      </c>
      <c r="J5" s="686"/>
      <c r="K5" s="742" t="s">
        <v>98</v>
      </c>
      <c r="L5" s="743"/>
      <c r="M5" s="686"/>
      <c r="N5" s="643"/>
      <c r="O5" s="644"/>
      <c r="P5" s="645"/>
      <c r="Q5" s="742" t="s">
        <v>99</v>
      </c>
      <c r="R5" s="743"/>
      <c r="S5" s="686"/>
      <c r="T5" s="742" t="s">
        <v>100</v>
      </c>
      <c r="U5" s="743"/>
      <c r="V5" s="686"/>
      <c r="W5" s="742" t="s">
        <v>101</v>
      </c>
      <c r="X5" s="743"/>
      <c r="Y5" s="686"/>
      <c r="Z5" s="742" t="s">
        <v>102</v>
      </c>
      <c r="AA5" s="743"/>
      <c r="AB5" s="744"/>
    </row>
    <row r="6" spans="1:28" ht="12" customHeight="1" x14ac:dyDescent="0.25">
      <c r="A6" s="734"/>
      <c r="B6" s="372"/>
      <c r="C6" s="733"/>
      <c r="D6" s="240"/>
      <c r="E6" s="773" t="s">
        <v>20</v>
      </c>
      <c r="F6" s="774"/>
      <c r="G6" s="774"/>
      <c r="H6" s="242"/>
      <c r="I6" s="243">
        <v>40</v>
      </c>
      <c r="J6" s="244"/>
      <c r="K6" s="245">
        <v>80</v>
      </c>
      <c r="L6" s="630"/>
      <c r="M6" s="631"/>
      <c r="N6" s="246">
        <v>80</v>
      </c>
      <c r="O6" s="636"/>
      <c r="P6" s="637"/>
      <c r="Q6" s="245" t="s">
        <v>103</v>
      </c>
      <c r="R6" s="745"/>
      <c r="S6" s="637"/>
      <c r="T6" s="245">
        <v>80</v>
      </c>
      <c r="U6" s="710"/>
      <c r="V6" s="711"/>
      <c r="W6" s="247">
        <v>80</v>
      </c>
      <c r="X6" s="636"/>
      <c r="Y6" s="637"/>
      <c r="Z6" s="247">
        <v>80</v>
      </c>
      <c r="AA6" s="636"/>
      <c r="AB6" s="637"/>
    </row>
    <row r="7" spans="1:28" ht="12" customHeight="1" thickBot="1" x14ac:dyDescent="0.3">
      <c r="A7" s="735"/>
      <c r="B7" s="736"/>
      <c r="C7" s="737"/>
      <c r="D7" s="240"/>
      <c r="E7" s="775" t="s">
        <v>21</v>
      </c>
      <c r="F7" s="776"/>
      <c r="G7" s="776"/>
      <c r="H7" s="248"/>
      <c r="I7" s="249">
        <v>10</v>
      </c>
      <c r="J7" s="250"/>
      <c r="K7" s="251">
        <v>20</v>
      </c>
      <c r="L7" s="632" t="s">
        <v>0</v>
      </c>
      <c r="M7" s="633"/>
      <c r="N7" s="252">
        <v>20</v>
      </c>
      <c r="O7" s="638"/>
      <c r="P7" s="639"/>
      <c r="Q7" s="251">
        <v>20</v>
      </c>
      <c r="R7" s="746" t="s">
        <v>0</v>
      </c>
      <c r="S7" s="747"/>
      <c r="T7" s="253">
        <v>20</v>
      </c>
      <c r="U7" s="710"/>
      <c r="V7" s="711"/>
      <c r="W7" s="254">
        <v>20</v>
      </c>
      <c r="X7" s="638"/>
      <c r="Y7" s="639"/>
      <c r="Z7" s="254">
        <v>20</v>
      </c>
      <c r="AA7" s="638"/>
      <c r="AB7" s="639"/>
    </row>
    <row r="8" spans="1:28" ht="13.9" customHeight="1" thickBot="1" x14ac:dyDescent="0.3">
      <c r="A8" s="255"/>
      <c r="B8" s="255"/>
      <c r="C8" s="240"/>
      <c r="D8" s="240"/>
      <c r="E8" s="777" t="s">
        <v>23</v>
      </c>
      <c r="F8" s="778"/>
      <c r="G8" s="778"/>
      <c r="H8" s="256"/>
      <c r="I8" s="257">
        <v>50</v>
      </c>
      <c r="J8" s="258">
        <f>SUM(J6:J7)</f>
        <v>0</v>
      </c>
      <c r="K8" s="259">
        <v>100</v>
      </c>
      <c r="L8" s="634">
        <f>SUM(L6:M7)</f>
        <v>0</v>
      </c>
      <c r="M8" s="635"/>
      <c r="N8" s="259">
        <v>100</v>
      </c>
      <c r="O8" s="634">
        <f>SUM(O6:O7)</f>
        <v>0</v>
      </c>
      <c r="P8" s="635"/>
      <c r="Q8" s="259">
        <v>100</v>
      </c>
      <c r="R8" s="634">
        <f>SUM(R6:S7)</f>
        <v>0</v>
      </c>
      <c r="S8" s="635"/>
      <c r="T8" s="259">
        <v>100</v>
      </c>
      <c r="U8" s="634">
        <f>SUM(U6:V7)</f>
        <v>0</v>
      </c>
      <c r="V8" s="635"/>
      <c r="W8" s="259">
        <v>100</v>
      </c>
      <c r="X8" s="634">
        <f>SUM(X6:Y7)</f>
        <v>0</v>
      </c>
      <c r="Y8" s="635"/>
      <c r="Z8" s="259">
        <v>100</v>
      </c>
      <c r="AA8" s="634">
        <f>SUM(AA6:AB7)</f>
        <v>0</v>
      </c>
      <c r="AB8" s="635"/>
    </row>
    <row r="9" spans="1:28" ht="0.6" customHeight="1" thickBot="1" x14ac:dyDescent="0.3">
      <c r="A9" s="255"/>
      <c r="B9" s="255"/>
      <c r="C9" s="240"/>
      <c r="D9" s="240"/>
      <c r="E9" s="240"/>
      <c r="F9" s="240"/>
      <c r="G9" s="240"/>
      <c r="P9" s="260"/>
    </row>
    <row r="10" spans="1:28" ht="13.9" customHeight="1" thickBot="1" x14ac:dyDescent="0.3">
      <c r="A10" s="779" t="s">
        <v>4</v>
      </c>
      <c r="B10" s="736"/>
      <c r="C10" s="736"/>
      <c r="D10" s="736"/>
      <c r="E10" s="736"/>
      <c r="F10" s="736"/>
      <c r="G10" s="736"/>
      <c r="I10" s="748" t="s">
        <v>27</v>
      </c>
      <c r="J10" s="749"/>
      <c r="K10" s="749"/>
      <c r="L10" s="749"/>
      <c r="M10" s="750"/>
      <c r="N10" s="769" t="s">
        <v>91</v>
      </c>
      <c r="O10" s="769"/>
      <c r="P10" s="770"/>
      <c r="Q10" s="782" t="s">
        <v>104</v>
      </c>
      <c r="R10" s="780"/>
      <c r="S10" s="781"/>
      <c r="T10" s="782" t="s">
        <v>94</v>
      </c>
      <c r="U10" s="780"/>
      <c r="V10" s="781"/>
      <c r="W10" s="782" t="s">
        <v>105</v>
      </c>
      <c r="X10" s="780"/>
      <c r="Y10" s="783"/>
      <c r="Z10" s="748" t="s">
        <v>106</v>
      </c>
      <c r="AA10" s="749"/>
      <c r="AB10" s="750"/>
    </row>
    <row r="11" spans="1:28" ht="13.9" customHeight="1" thickBot="1" x14ac:dyDescent="0.3">
      <c r="A11" s="757" t="s">
        <v>10</v>
      </c>
      <c r="B11" s="728"/>
      <c r="C11" s="760">
        <f>Soupiska!C39</f>
        <v>0</v>
      </c>
      <c r="D11" s="728"/>
      <c r="E11" s="728"/>
      <c r="F11" s="728"/>
      <c r="G11" s="729"/>
      <c r="I11" s="751"/>
      <c r="J11" s="752"/>
      <c r="K11" s="752"/>
      <c r="L11" s="752"/>
      <c r="M11" s="753"/>
      <c r="N11" s="763" t="s">
        <v>97</v>
      </c>
      <c r="O11" s="764"/>
      <c r="P11" s="765"/>
      <c r="Q11" s="769" t="s">
        <v>107</v>
      </c>
      <c r="R11" s="769"/>
      <c r="S11" s="770"/>
      <c r="T11" s="771" t="s">
        <v>99</v>
      </c>
      <c r="U11" s="769"/>
      <c r="V11" s="770"/>
      <c r="W11" s="771" t="s">
        <v>108</v>
      </c>
      <c r="X11" s="769"/>
      <c r="Y11" s="772"/>
      <c r="Z11" s="751"/>
      <c r="AA11" s="752"/>
      <c r="AB11" s="753"/>
    </row>
    <row r="12" spans="1:28" ht="13.9" customHeight="1" thickBot="1" x14ac:dyDescent="0.3">
      <c r="A12" s="758"/>
      <c r="B12" s="759"/>
      <c r="C12" s="761"/>
      <c r="D12" s="759"/>
      <c r="E12" s="759"/>
      <c r="F12" s="759"/>
      <c r="G12" s="762"/>
      <c r="H12" s="261"/>
      <c r="I12" s="754"/>
      <c r="J12" s="755"/>
      <c r="K12" s="755"/>
      <c r="L12" s="755"/>
      <c r="M12" s="756"/>
      <c r="N12" s="766"/>
      <c r="O12" s="767"/>
      <c r="P12" s="768"/>
      <c r="Q12" s="780" t="s">
        <v>109</v>
      </c>
      <c r="R12" s="780"/>
      <c r="S12" s="781"/>
      <c r="T12" s="782" t="s">
        <v>110</v>
      </c>
      <c r="U12" s="780"/>
      <c r="V12" s="781"/>
      <c r="W12" s="782" t="s">
        <v>111</v>
      </c>
      <c r="X12" s="780"/>
      <c r="Y12" s="783"/>
      <c r="Z12" s="754"/>
      <c r="AA12" s="755"/>
      <c r="AB12" s="756"/>
    </row>
    <row r="13" spans="1:28" ht="13.15" customHeight="1" x14ac:dyDescent="0.25">
      <c r="A13" s="784" t="s">
        <v>112</v>
      </c>
      <c r="B13" s="785"/>
      <c r="C13" s="786">
        <f>Soupiska!E39</f>
        <v>0</v>
      </c>
      <c r="D13" s="787"/>
      <c r="E13" s="787"/>
      <c r="F13" s="787"/>
      <c r="G13" s="788"/>
      <c r="I13" s="789" t="s">
        <v>113</v>
      </c>
      <c r="J13" s="790"/>
      <c r="K13" s="790"/>
      <c r="L13" s="790"/>
      <c r="M13" s="791"/>
      <c r="N13" s="262">
        <v>10</v>
      </c>
      <c r="O13" s="800"/>
      <c r="P13" s="801"/>
      <c r="Q13" s="245">
        <v>10</v>
      </c>
      <c r="R13" s="650" t="s">
        <v>0</v>
      </c>
      <c r="S13" s="651"/>
      <c r="T13" s="245">
        <v>10</v>
      </c>
      <c r="U13" s="1214" t="s">
        <v>0</v>
      </c>
      <c r="V13" s="1215"/>
      <c r="W13" s="245">
        <v>10</v>
      </c>
      <c r="X13" s="650" t="s">
        <v>0</v>
      </c>
      <c r="Y13" s="651"/>
      <c r="Z13" s="262">
        <v>10</v>
      </c>
      <c r="AA13" s="658"/>
      <c r="AB13" s="659"/>
    </row>
    <row r="14" spans="1:28" ht="13.15" customHeight="1" x14ac:dyDescent="0.25">
      <c r="A14" s="792" t="s">
        <v>114</v>
      </c>
      <c r="B14" s="793"/>
      <c r="C14" s="761"/>
      <c r="D14" s="759"/>
      <c r="E14" s="759"/>
      <c r="F14" s="759"/>
      <c r="G14" s="762"/>
      <c r="I14" s="794" t="s">
        <v>115</v>
      </c>
      <c r="J14" s="774"/>
      <c r="K14" s="774"/>
      <c r="L14" s="774"/>
      <c r="M14" s="795"/>
      <c r="N14" s="263">
        <v>10</v>
      </c>
      <c r="O14" s="646" t="s">
        <v>116</v>
      </c>
      <c r="P14" s="647"/>
      <c r="Q14" s="263">
        <v>10</v>
      </c>
      <c r="R14" s="646" t="s">
        <v>0</v>
      </c>
      <c r="S14" s="647"/>
      <c r="T14" s="263" t="s">
        <v>40</v>
      </c>
      <c r="U14" s="680" t="s">
        <v>40</v>
      </c>
      <c r="V14" s="653"/>
      <c r="W14" s="263" t="s">
        <v>40</v>
      </c>
      <c r="X14" s="626" t="s">
        <v>40</v>
      </c>
      <c r="Y14" s="627"/>
      <c r="Z14" s="263">
        <v>10</v>
      </c>
      <c r="AA14" s="660"/>
      <c r="AB14" s="661"/>
    </row>
    <row r="15" spans="1:28" ht="13.15" customHeight="1" x14ac:dyDescent="0.25">
      <c r="A15" s="264" t="s">
        <v>22</v>
      </c>
      <c r="B15" s="265"/>
      <c r="C15" s="807">
        <f>Soupiska!I39</f>
        <v>0</v>
      </c>
      <c r="D15" s="797"/>
      <c r="E15" s="797"/>
      <c r="F15" s="797"/>
      <c r="G15" s="798"/>
      <c r="I15" s="794" t="s">
        <v>117</v>
      </c>
      <c r="J15" s="774"/>
      <c r="K15" s="774"/>
      <c r="L15" s="774"/>
      <c r="M15" s="795"/>
      <c r="N15" s="263" t="s">
        <v>40</v>
      </c>
      <c r="O15" s="626" t="s">
        <v>40</v>
      </c>
      <c r="P15" s="627"/>
      <c r="Q15" s="263" t="s">
        <v>40</v>
      </c>
      <c r="R15" s="626" t="s">
        <v>40</v>
      </c>
      <c r="S15" s="627"/>
      <c r="T15" s="266">
        <v>10</v>
      </c>
      <c r="U15" s="710" t="s">
        <v>0</v>
      </c>
      <c r="V15" s="711"/>
      <c r="W15" s="263">
        <v>10</v>
      </c>
      <c r="X15" s="662"/>
      <c r="Y15" s="663"/>
      <c r="Z15" s="263" t="s">
        <v>40</v>
      </c>
      <c r="AA15" s="626" t="s">
        <v>40</v>
      </c>
      <c r="AB15" s="627"/>
    </row>
    <row r="16" spans="1:28" ht="13.15" customHeight="1" x14ac:dyDescent="0.25">
      <c r="A16" s="264" t="s">
        <v>24</v>
      </c>
      <c r="B16" s="265"/>
      <c r="C16" s="807">
        <f>Soupiska!K39</f>
        <v>0</v>
      </c>
      <c r="D16" s="797"/>
      <c r="E16" s="797"/>
      <c r="F16" s="797"/>
      <c r="G16" s="798"/>
      <c r="I16" s="794" t="s">
        <v>118</v>
      </c>
      <c r="J16" s="774"/>
      <c r="K16" s="774"/>
      <c r="L16" s="774"/>
      <c r="M16" s="795"/>
      <c r="N16" s="263">
        <v>10</v>
      </c>
      <c r="O16" s="646" t="s">
        <v>116</v>
      </c>
      <c r="P16" s="647"/>
      <c r="Q16" s="263">
        <v>10</v>
      </c>
      <c r="R16" s="646" t="s">
        <v>0</v>
      </c>
      <c r="S16" s="647"/>
      <c r="T16" s="266">
        <v>10</v>
      </c>
      <c r="U16" s="710"/>
      <c r="V16" s="711" t="s">
        <v>0</v>
      </c>
      <c r="W16" s="263" t="s">
        <v>119</v>
      </c>
      <c r="X16" s="646" t="s">
        <v>0</v>
      </c>
      <c r="Y16" s="647"/>
      <c r="Z16" s="263">
        <v>10</v>
      </c>
      <c r="AA16" s="660"/>
      <c r="AB16" s="661"/>
    </row>
    <row r="17" spans="1:28" ht="13.15" customHeight="1" x14ac:dyDescent="0.25">
      <c r="A17" s="264" t="s">
        <v>120</v>
      </c>
      <c r="B17" s="265"/>
      <c r="C17" s="808">
        <f>Soupiska!L39</f>
        <v>0</v>
      </c>
      <c r="D17" s="809"/>
      <c r="E17" s="809"/>
      <c r="F17" s="809"/>
      <c r="G17" s="810"/>
      <c r="I17" s="794" t="s">
        <v>121</v>
      </c>
      <c r="J17" s="774"/>
      <c r="K17" s="774"/>
      <c r="L17" s="774"/>
      <c r="M17" s="795"/>
      <c r="N17" s="263" t="s">
        <v>40</v>
      </c>
      <c r="O17" s="626" t="s">
        <v>40</v>
      </c>
      <c r="P17" s="627"/>
      <c r="Q17" s="263">
        <v>10</v>
      </c>
      <c r="R17" s="646"/>
      <c r="S17" s="647"/>
      <c r="T17" s="266">
        <v>10</v>
      </c>
      <c r="U17" s="710"/>
      <c r="V17" s="711" t="s">
        <v>0</v>
      </c>
      <c r="W17" s="263">
        <v>10</v>
      </c>
      <c r="X17" s="662"/>
      <c r="Y17" s="663"/>
      <c r="Z17" s="263">
        <v>10</v>
      </c>
      <c r="AA17" s="662"/>
      <c r="AB17" s="663"/>
    </row>
    <row r="18" spans="1:28" ht="13.15" customHeight="1" x14ac:dyDescent="0.25">
      <c r="A18" s="264" t="s">
        <v>26</v>
      </c>
      <c r="B18" s="265"/>
      <c r="C18" s="807">
        <f>Soupiska!N39</f>
        <v>0</v>
      </c>
      <c r="D18" s="797"/>
      <c r="E18" s="797"/>
      <c r="F18" s="797"/>
      <c r="G18" s="798"/>
      <c r="I18" s="794" t="s">
        <v>122</v>
      </c>
      <c r="J18" s="774"/>
      <c r="K18" s="774"/>
      <c r="L18" s="774"/>
      <c r="M18" s="795"/>
      <c r="N18" s="263" t="s">
        <v>40</v>
      </c>
      <c r="O18" s="626" t="s">
        <v>40</v>
      </c>
      <c r="P18" s="627"/>
      <c r="Q18" s="263">
        <v>10</v>
      </c>
      <c r="R18" s="646" t="s">
        <v>0</v>
      </c>
      <c r="S18" s="647"/>
      <c r="T18" s="266">
        <v>10</v>
      </c>
      <c r="U18" s="710"/>
      <c r="V18" s="711" t="s">
        <v>0</v>
      </c>
      <c r="W18" s="263">
        <v>10</v>
      </c>
      <c r="X18" s="646" t="s">
        <v>0</v>
      </c>
      <c r="Y18" s="647"/>
      <c r="Z18" s="263" t="s">
        <v>40</v>
      </c>
      <c r="AA18" s="626" t="s">
        <v>40</v>
      </c>
      <c r="AB18" s="627"/>
    </row>
    <row r="19" spans="1:28" ht="13.15" customHeight="1" thickBot="1" x14ac:dyDescent="0.3">
      <c r="A19" s="267" t="s">
        <v>34</v>
      </c>
      <c r="B19" s="268"/>
      <c r="C19" s="1216">
        <f>Soupiska!P39</f>
        <v>0</v>
      </c>
      <c r="D19" s="803"/>
      <c r="E19" s="803"/>
      <c r="F19" s="803"/>
      <c r="G19" s="804"/>
      <c r="I19" s="794" t="s">
        <v>49</v>
      </c>
      <c r="J19" s="774"/>
      <c r="K19" s="774"/>
      <c r="L19" s="774"/>
      <c r="M19" s="795"/>
      <c r="N19" s="263">
        <v>10</v>
      </c>
      <c r="O19" s="646" t="s">
        <v>0</v>
      </c>
      <c r="P19" s="647"/>
      <c r="Q19" s="263">
        <v>10</v>
      </c>
      <c r="R19" s="646" t="s">
        <v>0</v>
      </c>
      <c r="S19" s="647"/>
      <c r="T19" s="269" t="s">
        <v>44</v>
      </c>
      <c r="U19" s="710"/>
      <c r="V19" s="711" t="s">
        <v>40</v>
      </c>
      <c r="W19" s="263" t="s">
        <v>40</v>
      </c>
      <c r="X19" s="626" t="s">
        <v>40</v>
      </c>
      <c r="Y19" s="627"/>
      <c r="Z19" s="263">
        <v>10</v>
      </c>
      <c r="AA19" s="662"/>
      <c r="AB19" s="663"/>
    </row>
    <row r="20" spans="1:28" ht="13.15" customHeight="1" thickBot="1" x14ac:dyDescent="0.3">
      <c r="A20" s="805" t="s">
        <v>37</v>
      </c>
      <c r="B20" s="806"/>
      <c r="C20" s="806"/>
      <c r="D20" s="806"/>
      <c r="E20" s="806"/>
      <c r="F20" s="806"/>
      <c r="G20" s="806"/>
      <c r="I20" s="794" t="s">
        <v>123</v>
      </c>
      <c r="J20" s="774"/>
      <c r="K20" s="774"/>
      <c r="L20" s="774"/>
      <c r="M20" s="795"/>
      <c r="N20" s="263" t="s">
        <v>40</v>
      </c>
      <c r="O20" s="626" t="s">
        <v>40</v>
      </c>
      <c r="P20" s="627"/>
      <c r="Q20" s="263">
        <v>10</v>
      </c>
      <c r="R20" s="646" t="s">
        <v>0</v>
      </c>
      <c r="S20" s="647"/>
      <c r="T20" s="266">
        <v>10</v>
      </c>
      <c r="U20" s="710"/>
      <c r="V20" s="711" t="s">
        <v>0</v>
      </c>
      <c r="W20" s="263" t="s">
        <v>40</v>
      </c>
      <c r="X20" s="626" t="s">
        <v>40</v>
      </c>
      <c r="Y20" s="627"/>
      <c r="Z20" s="263" t="s">
        <v>40</v>
      </c>
      <c r="AA20" s="626" t="s">
        <v>40</v>
      </c>
      <c r="AB20" s="627"/>
    </row>
    <row r="21" spans="1:28" ht="13.15" customHeight="1" x14ac:dyDescent="0.25">
      <c r="A21" s="826" t="s">
        <v>10</v>
      </c>
      <c r="B21" s="827"/>
      <c r="C21" s="828">
        <f>Soupiska!C40</f>
        <v>0</v>
      </c>
      <c r="D21" s="827"/>
      <c r="E21" s="827"/>
      <c r="F21" s="827"/>
      <c r="G21" s="829"/>
      <c r="I21" s="794" t="s">
        <v>124</v>
      </c>
      <c r="J21" s="774"/>
      <c r="K21" s="774"/>
      <c r="L21" s="774"/>
      <c r="M21" s="795"/>
      <c r="N21" s="263" t="s">
        <v>40</v>
      </c>
      <c r="O21" s="626" t="s">
        <v>40</v>
      </c>
      <c r="P21" s="627"/>
      <c r="Q21" s="263">
        <v>10</v>
      </c>
      <c r="R21" s="646" t="s">
        <v>0</v>
      </c>
      <c r="S21" s="647"/>
      <c r="T21" s="269" t="s">
        <v>40</v>
      </c>
      <c r="U21" s="718" t="s">
        <v>44</v>
      </c>
      <c r="V21" s="719"/>
      <c r="W21" s="263">
        <v>10</v>
      </c>
      <c r="X21" s="646" t="s">
        <v>0</v>
      </c>
      <c r="Y21" s="647"/>
      <c r="Z21" s="263" t="s">
        <v>40</v>
      </c>
      <c r="AA21" s="626" t="s">
        <v>40</v>
      </c>
      <c r="AB21" s="627"/>
    </row>
    <row r="22" spans="1:28" ht="13.15" customHeight="1" x14ac:dyDescent="0.25">
      <c r="A22" s="819" t="s">
        <v>38</v>
      </c>
      <c r="B22" s="820"/>
      <c r="C22" s="830">
        <f>Soupiska!E40</f>
        <v>0</v>
      </c>
      <c r="D22" s="820"/>
      <c r="E22" s="820"/>
      <c r="F22" s="820"/>
      <c r="G22" s="822"/>
      <c r="I22" s="794" t="s">
        <v>125</v>
      </c>
      <c r="J22" s="774"/>
      <c r="K22" s="774"/>
      <c r="L22" s="774"/>
      <c r="M22" s="795"/>
      <c r="N22" s="263" t="s">
        <v>40</v>
      </c>
      <c r="O22" s="626" t="s">
        <v>40</v>
      </c>
      <c r="P22" s="627"/>
      <c r="Q22" s="263" t="s">
        <v>40</v>
      </c>
      <c r="R22" s="626" t="s">
        <v>40</v>
      </c>
      <c r="S22" s="627"/>
      <c r="T22" s="266">
        <v>10</v>
      </c>
      <c r="U22" s="710"/>
      <c r="V22" s="711" t="s">
        <v>0</v>
      </c>
      <c r="W22" s="263">
        <v>10</v>
      </c>
      <c r="X22" s="646" t="s">
        <v>0</v>
      </c>
      <c r="Y22" s="647"/>
      <c r="Z22" s="263" t="s">
        <v>40</v>
      </c>
      <c r="AA22" s="626" t="s">
        <v>40</v>
      </c>
      <c r="AB22" s="627"/>
    </row>
    <row r="23" spans="1:28" ht="13.15" customHeight="1" x14ac:dyDescent="0.25">
      <c r="A23" s="811" t="s">
        <v>42</v>
      </c>
      <c r="B23" s="812"/>
      <c r="C23" s="815">
        <f>Soupiska!I40</f>
        <v>0</v>
      </c>
      <c r="D23" s="812"/>
      <c r="E23" s="812"/>
      <c r="F23" s="812"/>
      <c r="G23" s="816"/>
      <c r="I23" s="794" t="s">
        <v>126</v>
      </c>
      <c r="J23" s="774"/>
      <c r="K23" s="774"/>
      <c r="L23" s="774"/>
      <c r="M23" s="795"/>
      <c r="N23" s="263" t="s">
        <v>40</v>
      </c>
      <c r="O23" s="626" t="s">
        <v>40</v>
      </c>
      <c r="P23" s="627"/>
      <c r="Q23" s="263">
        <v>10</v>
      </c>
      <c r="R23" s="646" t="s">
        <v>0</v>
      </c>
      <c r="S23" s="647"/>
      <c r="T23" s="266">
        <v>10</v>
      </c>
      <c r="U23" s="710"/>
      <c r="V23" s="711" t="s">
        <v>0</v>
      </c>
      <c r="W23" s="263">
        <v>10</v>
      </c>
      <c r="X23" s="646" t="s">
        <v>0</v>
      </c>
      <c r="Y23" s="647"/>
      <c r="Z23" s="263" t="s">
        <v>40</v>
      </c>
      <c r="AA23" s="626" t="s">
        <v>40</v>
      </c>
      <c r="AB23" s="627"/>
    </row>
    <row r="24" spans="1:28" ht="13.15" customHeight="1" x14ac:dyDescent="0.25">
      <c r="A24" s="813"/>
      <c r="B24" s="814"/>
      <c r="C24" s="817"/>
      <c r="D24" s="814"/>
      <c r="E24" s="814"/>
      <c r="F24" s="814"/>
      <c r="G24" s="818"/>
      <c r="I24" s="794" t="s">
        <v>127</v>
      </c>
      <c r="J24" s="774"/>
      <c r="K24" s="774"/>
      <c r="L24" s="774"/>
      <c r="M24" s="795"/>
      <c r="N24" s="263" t="s">
        <v>40</v>
      </c>
      <c r="O24" s="626" t="s">
        <v>40</v>
      </c>
      <c r="P24" s="627"/>
      <c r="Q24" s="263" t="s">
        <v>40</v>
      </c>
      <c r="R24" s="626" t="s">
        <v>40</v>
      </c>
      <c r="S24" s="627"/>
      <c r="T24" s="266">
        <v>10</v>
      </c>
      <c r="U24" s="710"/>
      <c r="V24" s="711" t="s">
        <v>116</v>
      </c>
      <c r="W24" s="263">
        <v>10</v>
      </c>
      <c r="X24" s="648"/>
      <c r="Y24" s="649"/>
      <c r="Z24" s="263" t="s">
        <v>40</v>
      </c>
      <c r="AA24" s="626" t="s">
        <v>40</v>
      </c>
      <c r="AB24" s="627"/>
    </row>
    <row r="25" spans="1:28" ht="13.15" customHeight="1" thickBot="1" x14ac:dyDescent="0.3">
      <c r="A25" s="819" t="s">
        <v>25</v>
      </c>
      <c r="B25" s="820"/>
      <c r="C25" s="821" t="e">
        <f ca="1">DATE(IF(MID(Soupiska!C41,1,2)*1 &gt; YEAR(TODAY())-2000, 1900, 2000) + MID(Soupiska!C41,1,2), MOD(MID(Soupiska!C41,3,2),50), MID(Soupiska!C41,5,2))</f>
        <v>#VALUE!</v>
      </c>
      <c r="D25" s="820"/>
      <c r="E25" s="820"/>
      <c r="F25" s="820"/>
      <c r="G25" s="822"/>
      <c r="I25" s="823" t="s">
        <v>128</v>
      </c>
      <c r="J25" s="824"/>
      <c r="K25" s="824"/>
      <c r="L25" s="824"/>
      <c r="M25" s="825"/>
      <c r="N25" s="270">
        <v>10</v>
      </c>
      <c r="O25" s="628" t="s">
        <v>0</v>
      </c>
      <c r="P25" s="629"/>
      <c r="Q25" s="270">
        <v>10</v>
      </c>
      <c r="R25" s="628" t="s">
        <v>0</v>
      </c>
      <c r="S25" s="629"/>
      <c r="T25" s="271">
        <v>10</v>
      </c>
      <c r="U25" s="710"/>
      <c r="V25" s="711" t="s">
        <v>0</v>
      </c>
      <c r="W25" s="270">
        <v>10</v>
      </c>
      <c r="X25" s="628" t="s">
        <v>0</v>
      </c>
      <c r="Y25" s="629"/>
      <c r="Z25" s="270">
        <v>10</v>
      </c>
      <c r="AA25" s="664"/>
      <c r="AB25" s="665"/>
    </row>
    <row r="26" spans="1:28" ht="13.15" customHeight="1" thickBot="1" x14ac:dyDescent="0.3">
      <c r="A26" s="840" t="s">
        <v>47</v>
      </c>
      <c r="B26" s="841"/>
      <c r="C26" s="842">
        <f>Soupiska!I41</f>
        <v>0</v>
      </c>
      <c r="D26" s="841"/>
      <c r="E26" s="841"/>
      <c r="F26" s="841"/>
      <c r="G26" s="843"/>
      <c r="I26" s="844" t="s">
        <v>23</v>
      </c>
      <c r="J26" s="845"/>
      <c r="K26" s="845"/>
      <c r="L26" s="845"/>
      <c r="M26" s="846"/>
      <c r="N26" s="272">
        <v>50</v>
      </c>
      <c r="O26" s="666">
        <f>SUM(O13:P25)</f>
        <v>0</v>
      </c>
      <c r="P26" s="666"/>
      <c r="Q26" s="273">
        <v>100</v>
      </c>
      <c r="R26" s="666">
        <f>SUM(R13:S25)</f>
        <v>0</v>
      </c>
      <c r="S26" s="666"/>
      <c r="T26" s="273">
        <v>100</v>
      </c>
      <c r="U26" s="666">
        <f>SUM(U13:V25)</f>
        <v>0</v>
      </c>
      <c r="V26" s="666"/>
      <c r="W26" s="273">
        <v>100</v>
      </c>
      <c r="X26" s="666">
        <f>SUM(X13:Y25)</f>
        <v>0</v>
      </c>
      <c r="Y26" s="666"/>
      <c r="Z26" s="273">
        <v>60</v>
      </c>
      <c r="AA26" s="666">
        <f>SUM(AA13:AB25)</f>
        <v>0</v>
      </c>
      <c r="AB26" s="667"/>
    </row>
    <row r="27" spans="1:28" ht="1.9" customHeight="1" thickBot="1" x14ac:dyDescent="0.3">
      <c r="A27" s="255"/>
      <c r="B27" s="255"/>
      <c r="C27" s="240"/>
      <c r="D27" s="240"/>
      <c r="E27" s="240"/>
      <c r="F27" s="240"/>
      <c r="G27" s="240"/>
      <c r="I27" s="274"/>
      <c r="J27" s="274"/>
      <c r="K27" s="274"/>
      <c r="L27" s="274"/>
      <c r="M27" s="274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4"/>
    </row>
    <row r="28" spans="1:28" ht="13.9" customHeight="1" thickBot="1" x14ac:dyDescent="0.3">
      <c r="A28" s="779" t="s">
        <v>50</v>
      </c>
      <c r="B28" s="736"/>
      <c r="C28" s="736"/>
      <c r="D28" s="736"/>
      <c r="E28" s="736"/>
      <c r="F28" s="240"/>
      <c r="G28" s="847" t="s">
        <v>66</v>
      </c>
      <c r="H28" s="848"/>
      <c r="I28" s="848"/>
      <c r="J28" s="849"/>
      <c r="K28" s="685" t="s">
        <v>91</v>
      </c>
      <c r="L28" s="685"/>
      <c r="M28" s="686"/>
      <c r="N28" s="687" t="s">
        <v>129</v>
      </c>
      <c r="O28" s="685"/>
      <c r="P28" s="688"/>
      <c r="Q28" s="831" t="s">
        <v>94</v>
      </c>
      <c r="R28" s="832"/>
      <c r="S28" s="833"/>
      <c r="T28" s="685" t="s">
        <v>95</v>
      </c>
      <c r="U28" s="685"/>
      <c r="V28" s="686"/>
      <c r="W28" s="687" t="s">
        <v>130</v>
      </c>
      <c r="X28" s="685"/>
      <c r="Y28" s="688"/>
      <c r="Z28" s="831" t="s">
        <v>131</v>
      </c>
      <c r="AA28" s="832"/>
      <c r="AB28" s="833"/>
    </row>
    <row r="29" spans="1:28" ht="13.15" customHeight="1" x14ac:dyDescent="0.25">
      <c r="A29" s="757" t="s">
        <v>52</v>
      </c>
      <c r="B29" s="728"/>
      <c r="C29" s="834">
        <f>Soupiska!T6</f>
        <v>0</v>
      </c>
      <c r="D29" s="728"/>
      <c r="E29" s="729"/>
      <c r="F29" s="240"/>
      <c r="G29" s="835" t="s">
        <v>132</v>
      </c>
      <c r="H29" s="836"/>
      <c r="I29" s="836"/>
      <c r="J29" s="837"/>
      <c r="K29" s="276">
        <v>10</v>
      </c>
      <c r="L29" s="676" t="s">
        <v>0</v>
      </c>
      <c r="M29" s="799"/>
      <c r="N29" s="277">
        <v>10</v>
      </c>
      <c r="O29" s="799" t="s">
        <v>0</v>
      </c>
      <c r="P29" s="850"/>
      <c r="Q29" s="278">
        <v>10</v>
      </c>
      <c r="R29" s="745"/>
      <c r="S29" s="853"/>
      <c r="T29" s="278">
        <v>10</v>
      </c>
      <c r="U29" s="710"/>
      <c r="V29" s="711"/>
      <c r="W29" s="279">
        <v>10</v>
      </c>
      <c r="X29" s="630"/>
      <c r="Y29" s="723"/>
      <c r="Z29" s="280">
        <v>20</v>
      </c>
      <c r="AA29" s="672" t="s">
        <v>0</v>
      </c>
      <c r="AB29" s="673"/>
    </row>
    <row r="30" spans="1:28" ht="13.15" customHeight="1" x14ac:dyDescent="0.25">
      <c r="A30" s="758"/>
      <c r="B30" s="759"/>
      <c r="C30" s="761"/>
      <c r="D30" s="759"/>
      <c r="E30" s="762"/>
      <c r="F30" s="240"/>
      <c r="G30" s="838" t="s">
        <v>133</v>
      </c>
      <c r="H30" s="774"/>
      <c r="I30" s="774"/>
      <c r="J30" s="839"/>
      <c r="K30" s="281">
        <v>10</v>
      </c>
      <c r="L30" s="678" t="s">
        <v>0</v>
      </c>
      <c r="M30" s="705"/>
      <c r="N30" s="263">
        <v>10</v>
      </c>
      <c r="O30" s="851"/>
      <c r="P30" s="852"/>
      <c r="Q30" s="282">
        <v>10</v>
      </c>
      <c r="R30" s="851"/>
      <c r="S30" s="852"/>
      <c r="T30" s="282">
        <v>10</v>
      </c>
      <c r="U30" s="710"/>
      <c r="V30" s="711"/>
      <c r="W30" s="283">
        <v>10</v>
      </c>
      <c r="X30" s="662"/>
      <c r="Y30" s="690"/>
      <c r="Z30" s="284">
        <v>20</v>
      </c>
      <c r="AA30" s="670"/>
      <c r="AB30" s="671"/>
    </row>
    <row r="31" spans="1:28" ht="13.15" customHeight="1" x14ac:dyDescent="0.25">
      <c r="A31" s="854" t="s">
        <v>54</v>
      </c>
      <c r="B31" s="787"/>
      <c r="C31" s="786">
        <f>Soupiska!P5</f>
        <v>0</v>
      </c>
      <c r="D31" s="787"/>
      <c r="E31" s="788"/>
      <c r="F31" s="240"/>
      <c r="G31" s="838" t="s">
        <v>134</v>
      </c>
      <c r="H31" s="774"/>
      <c r="I31" s="774"/>
      <c r="J31" s="839"/>
      <c r="K31" s="252" t="s">
        <v>40</v>
      </c>
      <c r="L31" s="652" t="s">
        <v>40</v>
      </c>
      <c r="M31" s="680"/>
      <c r="N31" s="285" t="s">
        <v>135</v>
      </c>
      <c r="O31" s="286"/>
      <c r="P31" s="287" t="s">
        <v>0</v>
      </c>
      <c r="Q31" s="288" t="s">
        <v>135</v>
      </c>
      <c r="R31" s="286"/>
      <c r="S31" s="289" t="s">
        <v>0</v>
      </c>
      <c r="T31" s="290">
        <v>10</v>
      </c>
      <c r="U31" s="710"/>
      <c r="V31" s="711" t="s">
        <v>0</v>
      </c>
      <c r="W31" s="279">
        <v>10</v>
      </c>
      <c r="X31" s="646" t="s">
        <v>0</v>
      </c>
      <c r="Y31" s="689"/>
      <c r="Z31" s="284">
        <v>20</v>
      </c>
      <c r="AA31" s="670"/>
      <c r="AB31" s="671"/>
    </row>
    <row r="32" spans="1:28" ht="13.15" customHeight="1" x14ac:dyDescent="0.25">
      <c r="A32" s="758"/>
      <c r="B32" s="759"/>
      <c r="C32" s="761"/>
      <c r="D32" s="759"/>
      <c r="E32" s="762"/>
      <c r="F32" s="240"/>
      <c r="G32" s="838" t="s">
        <v>136</v>
      </c>
      <c r="H32" s="774"/>
      <c r="I32" s="774"/>
      <c r="J32" s="839"/>
      <c r="K32" s="281" t="s">
        <v>137</v>
      </c>
      <c r="L32" s="702"/>
      <c r="M32" s="851"/>
      <c r="N32" s="291" t="s">
        <v>138</v>
      </c>
      <c r="O32" s="292"/>
      <c r="P32" s="293"/>
      <c r="Q32" s="294" t="s">
        <v>138</v>
      </c>
      <c r="R32" s="292"/>
      <c r="S32" s="295"/>
      <c r="T32" s="294" t="s">
        <v>139</v>
      </c>
      <c r="U32" s="296"/>
      <c r="V32" s="296"/>
      <c r="W32" s="297" t="s">
        <v>139</v>
      </c>
      <c r="X32" s="298"/>
      <c r="Y32" s="295"/>
      <c r="Z32" s="299" t="s">
        <v>140</v>
      </c>
      <c r="AA32" s="300"/>
      <c r="AB32" s="301" t="s">
        <v>0</v>
      </c>
    </row>
    <row r="33" spans="1:28" ht="13.15" customHeight="1" x14ac:dyDescent="0.25">
      <c r="A33" s="855" t="s">
        <v>141</v>
      </c>
      <c r="B33" s="787"/>
      <c r="C33" s="786">
        <f>Soupiska!D6</f>
        <v>0</v>
      </c>
      <c r="D33" s="787"/>
      <c r="E33" s="788"/>
      <c r="F33" s="240"/>
      <c r="G33" s="856" t="s">
        <v>142</v>
      </c>
      <c r="H33" s="857"/>
      <c r="I33" s="857"/>
      <c r="J33" s="858"/>
      <c r="K33" s="252" t="s">
        <v>40</v>
      </c>
      <c r="L33" s="652" t="s">
        <v>40</v>
      </c>
      <c r="M33" s="680"/>
      <c r="N33" s="302" t="s">
        <v>40</v>
      </c>
      <c r="O33" s="680" t="s">
        <v>40</v>
      </c>
      <c r="P33" s="681"/>
      <c r="Q33" s="290" t="s">
        <v>40</v>
      </c>
      <c r="R33" s="680" t="s">
        <v>40</v>
      </c>
      <c r="S33" s="681"/>
      <c r="T33" s="290">
        <v>20</v>
      </c>
      <c r="U33" s="712"/>
      <c r="V33" s="713"/>
      <c r="W33" s="279">
        <v>20</v>
      </c>
      <c r="X33" s="662"/>
      <c r="Y33" s="690"/>
      <c r="Z33" s="284">
        <v>40</v>
      </c>
      <c r="AA33" s="303"/>
      <c r="AB33" s="301" t="s">
        <v>0</v>
      </c>
    </row>
    <row r="34" spans="1:28" ht="13.15" customHeight="1" x14ac:dyDescent="0.25">
      <c r="A34" s="758"/>
      <c r="B34" s="759"/>
      <c r="C34" s="761"/>
      <c r="D34" s="759"/>
      <c r="E34" s="762"/>
      <c r="F34" s="240"/>
      <c r="G34" s="856" t="s">
        <v>143</v>
      </c>
      <c r="H34" s="857"/>
      <c r="I34" s="857"/>
      <c r="J34" s="858"/>
      <c r="K34" s="304" t="s">
        <v>137</v>
      </c>
      <c r="L34" s="702"/>
      <c r="M34" s="684"/>
      <c r="N34" s="291" t="s">
        <v>138</v>
      </c>
      <c r="O34" s="292"/>
      <c r="P34" s="293" t="s">
        <v>0</v>
      </c>
      <c r="Q34" s="294" t="s">
        <v>138</v>
      </c>
      <c r="R34" s="292"/>
      <c r="S34" s="295" t="s">
        <v>0</v>
      </c>
      <c r="T34" s="305" t="s">
        <v>139</v>
      </c>
      <c r="U34" s="296"/>
      <c r="V34" s="296"/>
      <c r="W34" s="297" t="s">
        <v>139</v>
      </c>
      <c r="X34" s="298"/>
      <c r="Y34" s="295"/>
      <c r="Z34" s="299" t="s">
        <v>140</v>
      </c>
      <c r="AA34" s="300"/>
      <c r="AB34" s="301" t="s">
        <v>0</v>
      </c>
    </row>
    <row r="35" spans="1:28" ht="13.15" customHeight="1" thickBot="1" x14ac:dyDescent="0.3">
      <c r="A35" s="855" t="s">
        <v>58</v>
      </c>
      <c r="B35" s="787"/>
      <c r="C35" s="786">
        <f>Soupiska!P6</f>
        <v>0</v>
      </c>
      <c r="D35" s="787"/>
      <c r="E35" s="788"/>
      <c r="F35" s="240"/>
      <c r="G35" s="860" t="s">
        <v>144</v>
      </c>
      <c r="H35" s="776"/>
      <c r="I35" s="776"/>
      <c r="J35" s="861"/>
      <c r="K35" s="306" t="s">
        <v>44</v>
      </c>
      <c r="L35" s="868" t="s">
        <v>44</v>
      </c>
      <c r="M35" s="869"/>
      <c r="N35" s="307" t="s">
        <v>138</v>
      </c>
      <c r="O35" s="286"/>
      <c r="P35" s="287" t="s">
        <v>0</v>
      </c>
      <c r="Q35" s="308" t="s">
        <v>138</v>
      </c>
      <c r="R35" s="286"/>
      <c r="S35" s="289" t="s">
        <v>0</v>
      </c>
      <c r="T35" s="309" t="s">
        <v>44</v>
      </c>
      <c r="U35" s="668" t="s">
        <v>44</v>
      </c>
      <c r="V35" s="682"/>
      <c r="W35" s="279" t="s">
        <v>44</v>
      </c>
      <c r="X35" s="691" t="s">
        <v>44</v>
      </c>
      <c r="Y35" s="692"/>
      <c r="Z35" s="310" t="s">
        <v>44</v>
      </c>
      <c r="AA35" s="668" t="s">
        <v>44</v>
      </c>
      <c r="AB35" s="669"/>
    </row>
    <row r="36" spans="1:28" ht="13.15" customHeight="1" thickBot="1" x14ac:dyDescent="0.3">
      <c r="A36" s="735"/>
      <c r="B36" s="736"/>
      <c r="C36" s="859"/>
      <c r="D36" s="736"/>
      <c r="E36" s="737"/>
      <c r="F36" s="240"/>
      <c r="G36" s="862" t="s">
        <v>23</v>
      </c>
      <c r="H36" s="778"/>
      <c r="I36" s="778"/>
      <c r="J36" s="863"/>
      <c r="K36" s="311">
        <v>50</v>
      </c>
      <c r="L36" s="674">
        <f>SUM(L29:M35)</f>
        <v>0</v>
      </c>
      <c r="M36" s="720"/>
      <c r="N36" s="312">
        <v>100</v>
      </c>
      <c r="O36" s="674">
        <f>SUM(O29:P35)</f>
        <v>0</v>
      </c>
      <c r="P36" s="675"/>
      <c r="Q36" s="313">
        <v>100</v>
      </c>
      <c r="R36" s="674">
        <f>SUM(R29:S35)</f>
        <v>0</v>
      </c>
      <c r="S36" s="675"/>
      <c r="T36" s="311">
        <v>100</v>
      </c>
      <c r="U36" s="674">
        <f>SUM(U29:V35)</f>
        <v>0</v>
      </c>
      <c r="V36" s="720"/>
      <c r="W36" s="312">
        <v>100</v>
      </c>
      <c r="X36" s="721">
        <f>SUM(X29:Y35)</f>
        <v>0</v>
      </c>
      <c r="Y36" s="722"/>
      <c r="Z36" s="313">
        <v>200</v>
      </c>
      <c r="AA36" s="674">
        <f>SUM(AA29:AB35)</f>
        <v>0</v>
      </c>
      <c r="AB36" s="675"/>
    </row>
    <row r="37" spans="1:28" ht="1.9" customHeight="1" thickBot="1" x14ac:dyDescent="0.3">
      <c r="A37" s="255" t="s">
        <v>0</v>
      </c>
      <c r="B37" s="255"/>
      <c r="C37" s="240"/>
      <c r="D37" s="240"/>
      <c r="E37" s="240"/>
      <c r="F37" s="240"/>
      <c r="G37" s="240"/>
      <c r="I37" s="255" t="s">
        <v>0</v>
      </c>
      <c r="J37" s="255"/>
      <c r="K37" s="255"/>
      <c r="L37" s="255"/>
      <c r="M37" s="255"/>
      <c r="N37" s="255"/>
      <c r="O37" s="255"/>
      <c r="P37" s="252" t="s">
        <v>0</v>
      </c>
      <c r="Q37" s="255"/>
      <c r="R37" s="255"/>
      <c r="S37" s="314" t="s">
        <v>0</v>
      </c>
      <c r="T37" s="314" t="s">
        <v>0</v>
      </c>
      <c r="U37" s="314"/>
      <c r="V37" s="314" t="s">
        <v>0</v>
      </c>
      <c r="W37" s="314" t="s">
        <v>0</v>
      </c>
      <c r="X37" s="314"/>
      <c r="Y37" s="314" t="s">
        <v>0</v>
      </c>
      <c r="Z37" s="314" t="s">
        <v>0</v>
      </c>
      <c r="AA37" s="314"/>
      <c r="AB37" s="314" t="s">
        <v>0</v>
      </c>
    </row>
    <row r="38" spans="1:28" ht="13.9" customHeight="1" thickBot="1" x14ac:dyDescent="0.3">
      <c r="A38" s="864" t="s">
        <v>75</v>
      </c>
      <c r="B38" s="736"/>
      <c r="C38" s="736"/>
      <c r="D38" s="736"/>
      <c r="E38" s="736"/>
      <c r="G38" s="865" t="s">
        <v>145</v>
      </c>
      <c r="H38" s="866"/>
      <c r="I38" s="866"/>
      <c r="J38" s="867"/>
      <c r="K38" s="687" t="s">
        <v>97</v>
      </c>
      <c r="L38" s="685"/>
      <c r="M38" s="686"/>
      <c r="N38" s="685" t="s">
        <v>146</v>
      </c>
      <c r="O38" s="685"/>
      <c r="P38" s="688"/>
      <c r="Q38" s="699" t="s">
        <v>147</v>
      </c>
      <c r="R38" s="685"/>
      <c r="S38" s="686"/>
      <c r="T38" s="685" t="s">
        <v>148</v>
      </c>
      <c r="U38" s="685"/>
      <c r="V38" s="688"/>
      <c r="W38" s="687" t="s">
        <v>149</v>
      </c>
      <c r="X38" s="685"/>
      <c r="Y38" s="686"/>
      <c r="Z38" s="685" t="s">
        <v>106</v>
      </c>
      <c r="AA38" s="685"/>
      <c r="AB38" s="686"/>
    </row>
    <row r="39" spans="1:28" ht="13.15" customHeight="1" x14ac:dyDescent="0.25">
      <c r="A39" s="884" t="s">
        <v>168</v>
      </c>
      <c r="B39" s="885"/>
      <c r="C39" s="885"/>
      <c r="D39" s="886">
        <f>J8+L8+O8+R8+U8+X8+AA8</f>
        <v>0</v>
      </c>
      <c r="E39" s="729"/>
      <c r="G39" s="887" t="s">
        <v>150</v>
      </c>
      <c r="H39" s="888"/>
      <c r="I39" s="888"/>
      <c r="J39" s="889"/>
      <c r="K39" s="263" t="s">
        <v>40</v>
      </c>
      <c r="L39" s="694" t="s">
        <v>40</v>
      </c>
      <c r="M39" s="697"/>
      <c r="N39" s="315" t="s">
        <v>40</v>
      </c>
      <c r="O39" s="694" t="s">
        <v>40</v>
      </c>
      <c r="P39" s="695"/>
      <c r="Q39" s="316" t="s">
        <v>40</v>
      </c>
      <c r="R39" s="696" t="s">
        <v>40</v>
      </c>
      <c r="S39" s="697"/>
      <c r="T39" s="315" t="s">
        <v>40</v>
      </c>
      <c r="U39" s="694" t="s">
        <v>40</v>
      </c>
      <c r="V39" s="697"/>
      <c r="W39" s="263" t="s">
        <v>40</v>
      </c>
      <c r="X39" s="694" t="s">
        <v>40</v>
      </c>
      <c r="Y39" s="697"/>
      <c r="Z39" s="317" t="s">
        <v>151</v>
      </c>
      <c r="AA39" s="676" t="s">
        <v>0</v>
      </c>
      <c r="AB39" s="677"/>
    </row>
    <row r="40" spans="1:28" ht="13.15" customHeight="1" x14ac:dyDescent="0.25">
      <c r="A40" s="871"/>
      <c r="B40" s="790"/>
      <c r="C40" s="790"/>
      <c r="D40" s="761"/>
      <c r="E40" s="762"/>
      <c r="G40" s="873" t="s">
        <v>152</v>
      </c>
      <c r="H40" s="874"/>
      <c r="I40" s="874"/>
      <c r="J40" s="875"/>
      <c r="K40" s="263" t="s">
        <v>40</v>
      </c>
      <c r="L40" s="652" t="s">
        <v>40</v>
      </c>
      <c r="M40" s="653"/>
      <c r="N40" s="315" t="s">
        <v>40</v>
      </c>
      <c r="O40" s="652" t="s">
        <v>40</v>
      </c>
      <c r="P40" s="693"/>
      <c r="Q40" s="316" t="s">
        <v>40</v>
      </c>
      <c r="R40" s="680" t="s">
        <v>40</v>
      </c>
      <c r="S40" s="653"/>
      <c r="T40" s="315" t="s">
        <v>40</v>
      </c>
      <c r="U40" s="652" t="s">
        <v>40</v>
      </c>
      <c r="V40" s="653"/>
      <c r="W40" s="263" t="s">
        <v>40</v>
      </c>
      <c r="X40" s="652" t="s">
        <v>40</v>
      </c>
      <c r="Y40" s="653"/>
      <c r="Z40" s="317" t="s">
        <v>151</v>
      </c>
      <c r="AA40" s="678" t="s">
        <v>0</v>
      </c>
      <c r="AB40" s="679"/>
    </row>
    <row r="41" spans="1:28" ht="13.15" customHeight="1" x14ac:dyDescent="0.25">
      <c r="A41" s="870" t="s">
        <v>169</v>
      </c>
      <c r="B41" s="776"/>
      <c r="C41" s="776"/>
      <c r="D41" s="872">
        <f>O26+R26+U26+X26+AA26</f>
        <v>0</v>
      </c>
      <c r="E41" s="788"/>
      <c r="G41" s="873" t="s">
        <v>153</v>
      </c>
      <c r="H41" s="874"/>
      <c r="I41" s="874"/>
      <c r="J41" s="875"/>
      <c r="K41" s="263" t="s">
        <v>40</v>
      </c>
      <c r="L41" s="652" t="s">
        <v>40</v>
      </c>
      <c r="M41" s="653"/>
      <c r="N41" s="315" t="s">
        <v>40</v>
      </c>
      <c r="O41" s="652" t="s">
        <v>40</v>
      </c>
      <c r="P41" s="693"/>
      <c r="Q41" s="316" t="s">
        <v>40</v>
      </c>
      <c r="R41" s="680" t="s">
        <v>40</v>
      </c>
      <c r="S41" s="653"/>
      <c r="T41" s="315" t="s">
        <v>40</v>
      </c>
      <c r="U41" s="652" t="s">
        <v>40</v>
      </c>
      <c r="V41" s="653"/>
      <c r="W41" s="263" t="s">
        <v>40</v>
      </c>
      <c r="X41" s="652" t="s">
        <v>40</v>
      </c>
      <c r="Y41" s="653"/>
      <c r="Z41" s="317" t="s">
        <v>151</v>
      </c>
      <c r="AA41" s="678" t="s">
        <v>0</v>
      </c>
      <c r="AB41" s="679"/>
    </row>
    <row r="42" spans="1:28" ht="13.15" customHeight="1" x14ac:dyDescent="0.25">
      <c r="A42" s="871"/>
      <c r="B42" s="790"/>
      <c r="C42" s="790"/>
      <c r="D42" s="761"/>
      <c r="E42" s="762"/>
      <c r="G42" s="873" t="s">
        <v>154</v>
      </c>
      <c r="H42" s="874"/>
      <c r="I42" s="874"/>
      <c r="J42" s="890"/>
      <c r="K42" s="318" t="s">
        <v>135</v>
      </c>
      <c r="L42" s="292"/>
      <c r="M42" s="319"/>
      <c r="N42" s="291" t="s">
        <v>155</v>
      </c>
      <c r="O42" s="292"/>
      <c r="P42" s="320"/>
      <c r="Q42" s="321" t="s">
        <v>155</v>
      </c>
      <c r="R42" s="292"/>
      <c r="S42" s="319"/>
      <c r="T42" s="315" t="s">
        <v>40</v>
      </c>
      <c r="U42" s="716" t="s">
        <v>40</v>
      </c>
      <c r="V42" s="717"/>
      <c r="W42" s="263" t="s">
        <v>40</v>
      </c>
      <c r="X42" s="652" t="s">
        <v>40</v>
      </c>
      <c r="Y42" s="653"/>
      <c r="Z42" s="263" t="s">
        <v>40</v>
      </c>
      <c r="AA42" s="652" t="s">
        <v>40</v>
      </c>
      <c r="AB42" s="653"/>
    </row>
    <row r="43" spans="1:28" ht="13.15" customHeight="1" x14ac:dyDescent="0.25">
      <c r="A43" s="870" t="s">
        <v>170</v>
      </c>
      <c r="B43" s="776"/>
      <c r="C43" s="776"/>
      <c r="D43" s="872">
        <f>L36+O36+R36+U36+X36+AA36</f>
        <v>0</v>
      </c>
      <c r="E43" s="788"/>
      <c r="G43" s="873" t="s">
        <v>156</v>
      </c>
      <c r="H43" s="874"/>
      <c r="I43" s="874"/>
      <c r="J43" s="875"/>
      <c r="K43" s="263" t="s">
        <v>40</v>
      </c>
      <c r="L43" s="652" t="s">
        <v>40</v>
      </c>
      <c r="M43" s="653"/>
      <c r="N43" s="315" t="s">
        <v>40</v>
      </c>
      <c r="O43" s="652" t="s">
        <v>40</v>
      </c>
      <c r="P43" s="693"/>
      <c r="Q43" s="316" t="s">
        <v>40</v>
      </c>
      <c r="R43" s="680" t="s">
        <v>40</v>
      </c>
      <c r="S43" s="698"/>
      <c r="T43" s="322" t="s">
        <v>138</v>
      </c>
      <c r="U43" s="300"/>
      <c r="V43" s="323"/>
      <c r="W43" s="324" t="s">
        <v>40</v>
      </c>
      <c r="X43" s="652" t="s">
        <v>40</v>
      </c>
      <c r="Y43" s="653"/>
      <c r="Z43" s="263" t="s">
        <v>40</v>
      </c>
      <c r="AA43" s="652" t="s">
        <v>40</v>
      </c>
      <c r="AB43" s="653"/>
    </row>
    <row r="44" spans="1:28" ht="13.15" customHeight="1" x14ac:dyDescent="0.25">
      <c r="A44" s="871"/>
      <c r="B44" s="790"/>
      <c r="C44" s="790"/>
      <c r="D44" s="761"/>
      <c r="E44" s="762"/>
      <c r="G44" s="876" t="s">
        <v>157</v>
      </c>
      <c r="H44" s="877"/>
      <c r="I44" s="877"/>
      <c r="J44" s="878"/>
      <c r="K44" s="318" t="s">
        <v>138</v>
      </c>
      <c r="L44" s="292"/>
      <c r="M44" s="319"/>
      <c r="N44" s="291" t="s">
        <v>158</v>
      </c>
      <c r="O44" s="292"/>
      <c r="P44" s="320" t="s">
        <v>0</v>
      </c>
      <c r="Q44" s="321" t="s">
        <v>158</v>
      </c>
      <c r="R44" s="292"/>
      <c r="S44" s="319"/>
      <c r="T44" s="322" t="s">
        <v>158</v>
      </c>
      <c r="U44" s="300"/>
      <c r="V44" s="323" t="s">
        <v>0</v>
      </c>
      <c r="W44" s="263" t="s">
        <v>40</v>
      </c>
      <c r="X44" s="652" t="s">
        <v>40</v>
      </c>
      <c r="Y44" s="653"/>
      <c r="Z44" s="263" t="s">
        <v>40</v>
      </c>
      <c r="AA44" s="652" t="s">
        <v>40</v>
      </c>
      <c r="AB44" s="653"/>
    </row>
    <row r="45" spans="1:28" ht="13.15" customHeight="1" x14ac:dyDescent="0.25">
      <c r="A45" s="879" t="s">
        <v>171</v>
      </c>
      <c r="B45" s="776"/>
      <c r="C45" s="776"/>
      <c r="D45" s="882">
        <f>IF(AA51=" ",L51+O51+R51+U51+X51,AA51)</f>
        <v>0</v>
      </c>
      <c r="E45" s="788"/>
      <c r="G45" s="794" t="s">
        <v>159</v>
      </c>
      <c r="H45" s="774"/>
      <c r="I45" s="774"/>
      <c r="J45" s="795"/>
      <c r="K45" s="263">
        <v>10</v>
      </c>
      <c r="L45" s="702"/>
      <c r="M45" s="684"/>
      <c r="N45" s="315">
        <v>20</v>
      </c>
      <c r="O45" s="678" t="s">
        <v>0</v>
      </c>
      <c r="P45" s="708"/>
      <c r="Q45" s="316">
        <v>20</v>
      </c>
      <c r="R45" s="705"/>
      <c r="S45" s="679"/>
      <c r="T45" s="315">
        <v>20</v>
      </c>
      <c r="U45" s="714"/>
      <c r="V45" s="715"/>
      <c r="W45" s="263" t="s">
        <v>40</v>
      </c>
      <c r="X45" s="654" t="s">
        <v>40</v>
      </c>
      <c r="Y45" s="653"/>
      <c r="Z45" s="263" t="s">
        <v>40</v>
      </c>
      <c r="AA45" s="652" t="s">
        <v>40</v>
      </c>
      <c r="AB45" s="653"/>
    </row>
    <row r="46" spans="1:28" ht="13.15" customHeight="1" thickBot="1" x14ac:dyDescent="0.3">
      <c r="A46" s="880"/>
      <c r="B46" s="881"/>
      <c r="C46" s="881"/>
      <c r="D46" s="883"/>
      <c r="E46" s="733"/>
      <c r="G46" s="794" t="s">
        <v>160</v>
      </c>
      <c r="H46" s="774"/>
      <c r="I46" s="774"/>
      <c r="J46" s="795"/>
      <c r="K46" s="263" t="s">
        <v>40</v>
      </c>
      <c r="L46" s="652" t="s">
        <v>40</v>
      </c>
      <c r="M46" s="698"/>
      <c r="N46" s="318" t="s">
        <v>135</v>
      </c>
      <c r="O46" s="292"/>
      <c r="P46" s="320" t="s">
        <v>0</v>
      </c>
      <c r="Q46" s="321" t="s">
        <v>135</v>
      </c>
      <c r="R46" s="292"/>
      <c r="S46" s="319"/>
      <c r="T46" s="322" t="s">
        <v>135</v>
      </c>
      <c r="U46" s="300"/>
      <c r="V46" s="325"/>
      <c r="W46" s="322" t="s">
        <v>135</v>
      </c>
      <c r="X46" s="300"/>
      <c r="Y46" s="326"/>
      <c r="Z46" s="263" t="s">
        <v>40</v>
      </c>
      <c r="AA46" s="652" t="s">
        <v>40</v>
      </c>
      <c r="AB46" s="653"/>
    </row>
    <row r="47" spans="1:28" ht="13.15" customHeight="1" x14ac:dyDescent="0.25">
      <c r="A47" s="910" t="s">
        <v>85</v>
      </c>
      <c r="B47" s="911"/>
      <c r="C47" s="914" t="e">
        <f ca="1">VLOOKUP(A4,TYPY!A$1:D$65536,4,FALSE)</f>
        <v>#N/A</v>
      </c>
      <c r="D47" s="896">
        <f>IF(AA51=" ",D39+D41+D43+D45,D39+D41+D43)</f>
        <v>0</v>
      </c>
      <c r="E47" s="729"/>
      <c r="G47" s="794" t="s">
        <v>161</v>
      </c>
      <c r="H47" s="774"/>
      <c r="I47" s="774"/>
      <c r="J47" s="795"/>
      <c r="K47" s="263" t="s">
        <v>40</v>
      </c>
      <c r="L47" s="652" t="s">
        <v>40</v>
      </c>
      <c r="M47" s="653"/>
      <c r="N47" s="315" t="s">
        <v>40</v>
      </c>
      <c r="O47" s="652" t="s">
        <v>40</v>
      </c>
      <c r="P47" s="680"/>
      <c r="Q47" s="316" t="s">
        <v>40</v>
      </c>
      <c r="R47" s="680" t="s">
        <v>40</v>
      </c>
      <c r="S47" s="653"/>
      <c r="T47" s="315" t="s">
        <v>40</v>
      </c>
      <c r="U47" s="916" t="s">
        <v>40</v>
      </c>
      <c r="V47" s="719"/>
      <c r="W47" s="263">
        <v>10</v>
      </c>
      <c r="X47" s="683"/>
      <c r="Y47" s="684"/>
      <c r="Z47" s="263" t="s">
        <v>40</v>
      </c>
      <c r="AA47" s="652" t="s">
        <v>40</v>
      </c>
      <c r="AB47" s="653"/>
    </row>
    <row r="48" spans="1:28" ht="13.15" customHeight="1" thickBot="1" x14ac:dyDescent="0.3">
      <c r="A48" s="912"/>
      <c r="B48" s="913"/>
      <c r="C48" s="915"/>
      <c r="D48" s="735"/>
      <c r="E48" s="737"/>
      <c r="G48" s="794" t="s">
        <v>162</v>
      </c>
      <c r="H48" s="774"/>
      <c r="I48" s="774"/>
      <c r="J48" s="795"/>
      <c r="K48" s="263" t="s">
        <v>40</v>
      </c>
      <c r="L48" s="652" t="s">
        <v>40</v>
      </c>
      <c r="M48" s="653"/>
      <c r="N48" s="315" t="s">
        <v>40</v>
      </c>
      <c r="O48" s="652" t="s">
        <v>40</v>
      </c>
      <c r="P48" s="680"/>
      <c r="Q48" s="316" t="s">
        <v>40</v>
      </c>
      <c r="R48" s="680" t="s">
        <v>40</v>
      </c>
      <c r="S48" s="653"/>
      <c r="T48" s="315" t="s">
        <v>40</v>
      </c>
      <c r="U48" s="652" t="s">
        <v>44</v>
      </c>
      <c r="V48" s="653" t="s">
        <v>40</v>
      </c>
      <c r="W48" s="263">
        <v>10</v>
      </c>
      <c r="X48" s="678"/>
      <c r="Y48" s="679"/>
      <c r="Z48" s="263" t="s">
        <v>40</v>
      </c>
      <c r="AA48" s="652" t="s">
        <v>40</v>
      </c>
      <c r="AB48" s="653"/>
    </row>
    <row r="49" spans="1:28" ht="13.15" customHeight="1" x14ac:dyDescent="0.25">
      <c r="A49" s="897" t="s">
        <v>86</v>
      </c>
      <c r="B49" s="372"/>
      <c r="C49" s="372"/>
      <c r="D49" s="372"/>
      <c r="E49" s="733"/>
      <c r="G49" s="794" t="s">
        <v>163</v>
      </c>
      <c r="H49" s="774"/>
      <c r="I49" s="774"/>
      <c r="J49" s="795"/>
      <c r="K49" s="263" t="s">
        <v>40</v>
      </c>
      <c r="L49" s="652" t="s">
        <v>40</v>
      </c>
      <c r="M49" s="653"/>
      <c r="N49" s="315" t="s">
        <v>40</v>
      </c>
      <c r="O49" s="652" t="s">
        <v>40</v>
      </c>
      <c r="P49" s="680"/>
      <c r="Q49" s="316" t="s">
        <v>40</v>
      </c>
      <c r="R49" s="680" t="s">
        <v>40</v>
      </c>
      <c r="S49" s="653"/>
      <c r="T49" s="315" t="s">
        <v>40</v>
      </c>
      <c r="U49" s="652" t="s">
        <v>44</v>
      </c>
      <c r="V49" s="653" t="s">
        <v>40</v>
      </c>
      <c r="W49" s="263">
        <v>30</v>
      </c>
      <c r="X49" s="702"/>
      <c r="Y49" s="684"/>
      <c r="Z49" s="263" t="s">
        <v>40</v>
      </c>
      <c r="AA49" s="652" t="s">
        <v>40</v>
      </c>
      <c r="AB49" s="653"/>
    </row>
    <row r="50" spans="1:28" ht="13.15" customHeight="1" thickBot="1" x14ac:dyDescent="0.3">
      <c r="A50" s="891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372"/>
      <c r="C50" s="372"/>
      <c r="D50" s="372"/>
      <c r="E50" s="733"/>
      <c r="G50" s="892" t="s">
        <v>164</v>
      </c>
      <c r="H50" s="776"/>
      <c r="I50" s="776"/>
      <c r="J50" s="893"/>
      <c r="K50" s="327" t="s">
        <v>40</v>
      </c>
      <c r="L50" s="703" t="s">
        <v>40</v>
      </c>
      <c r="M50" s="704"/>
      <c r="N50" s="328" t="s">
        <v>40</v>
      </c>
      <c r="O50" s="709" t="s">
        <v>40</v>
      </c>
      <c r="P50" s="706"/>
      <c r="Q50" s="329" t="s">
        <v>40</v>
      </c>
      <c r="R50" s="706" t="s">
        <v>40</v>
      </c>
      <c r="S50" s="707"/>
      <c r="T50" s="328" t="s">
        <v>40</v>
      </c>
      <c r="U50" s="716" t="s">
        <v>44</v>
      </c>
      <c r="V50" s="717" t="s">
        <v>40</v>
      </c>
      <c r="W50" s="327">
        <v>30</v>
      </c>
      <c r="X50" s="917"/>
      <c r="Y50" s="918"/>
      <c r="Z50" s="327" t="s">
        <v>40</v>
      </c>
      <c r="AA50" s="654" t="s">
        <v>40</v>
      </c>
      <c r="AB50" s="655"/>
    </row>
    <row r="51" spans="1:28" ht="12.6" customHeight="1" thickBot="1" x14ac:dyDescent="0.3">
      <c r="A51" s="735"/>
      <c r="B51" s="736"/>
      <c r="C51" s="736"/>
      <c r="D51" s="736"/>
      <c r="E51" s="737"/>
      <c r="G51" s="844" t="s">
        <v>23</v>
      </c>
      <c r="H51" s="845"/>
      <c r="I51" s="845"/>
      <c r="J51" s="846"/>
      <c r="K51" s="330">
        <v>50</v>
      </c>
      <c r="L51" s="701">
        <f>SUM(L42:M45)</f>
        <v>0</v>
      </c>
      <c r="M51" s="675"/>
      <c r="N51" s="331">
        <v>100</v>
      </c>
      <c r="O51" s="700">
        <f>SUM(P39:P50)</f>
        <v>0</v>
      </c>
      <c r="P51" s="700"/>
      <c r="Q51" s="331">
        <v>100</v>
      </c>
      <c r="R51" s="700">
        <f>SUM(R42:S46)</f>
        <v>0</v>
      </c>
      <c r="S51" s="700"/>
      <c r="T51" s="331">
        <v>100</v>
      </c>
      <c r="U51" s="700">
        <f>SUM(U43:V46)</f>
        <v>0</v>
      </c>
      <c r="V51" s="700"/>
      <c r="W51" s="331">
        <v>100</v>
      </c>
      <c r="X51" s="700">
        <f>SUM(X46:Y50)</f>
        <v>0</v>
      </c>
      <c r="Y51" s="700"/>
      <c r="Z51" s="332" t="s">
        <v>151</v>
      </c>
      <c r="AA51" s="656"/>
      <c r="AB51" s="657"/>
    </row>
    <row r="52" spans="1:28" ht="3" customHeight="1" thickBot="1" x14ac:dyDescent="0.3">
      <c r="AB52" s="333"/>
    </row>
    <row r="53" spans="1:28" ht="13.9" customHeight="1" x14ac:dyDescent="0.25">
      <c r="A53" s="898" t="s">
        <v>0</v>
      </c>
      <c r="B53" s="899"/>
      <c r="C53" s="899"/>
      <c r="D53" s="899"/>
      <c r="E53" s="899"/>
      <c r="F53" s="899"/>
      <c r="G53" s="899"/>
      <c r="H53" s="899"/>
      <c r="I53" s="900"/>
      <c r="K53" s="904" t="s">
        <v>0</v>
      </c>
      <c r="L53" s="905"/>
      <c r="M53" s="905"/>
      <c r="N53" s="906"/>
      <c r="O53" s="334"/>
      <c r="Q53" s="898" t="s">
        <v>0</v>
      </c>
      <c r="R53" s="899"/>
      <c r="S53" s="899"/>
      <c r="T53" s="899"/>
      <c r="U53" s="899"/>
      <c r="V53" s="899"/>
      <c r="W53" s="899"/>
      <c r="X53" s="899"/>
      <c r="Y53" s="899"/>
      <c r="Z53" s="899"/>
      <c r="AA53" s="899"/>
      <c r="AB53" s="900"/>
    </row>
    <row r="54" spans="1:28" ht="2.4500000000000002" customHeight="1" x14ac:dyDescent="0.25">
      <c r="A54" s="901"/>
      <c r="B54" s="902"/>
      <c r="C54" s="902"/>
      <c r="D54" s="902"/>
      <c r="E54" s="902"/>
      <c r="F54" s="902"/>
      <c r="G54" s="902"/>
      <c r="H54" s="902"/>
      <c r="I54" s="903"/>
      <c r="K54" s="907"/>
      <c r="L54" s="908"/>
      <c r="M54" s="908"/>
      <c r="N54" s="909"/>
      <c r="O54" s="334"/>
      <c r="Q54" s="901"/>
      <c r="R54" s="902"/>
      <c r="S54" s="902"/>
      <c r="T54" s="902"/>
      <c r="U54" s="902"/>
      <c r="V54" s="902"/>
      <c r="W54" s="902"/>
      <c r="X54" s="902"/>
      <c r="Y54" s="902"/>
      <c r="Z54" s="902"/>
      <c r="AA54" s="902"/>
      <c r="AB54" s="903"/>
    </row>
    <row r="55" spans="1:28" ht="1.1499999999999999" customHeight="1" x14ac:dyDescent="0.25">
      <c r="A55" s="901"/>
      <c r="B55" s="902"/>
      <c r="C55" s="902"/>
      <c r="D55" s="902"/>
      <c r="E55" s="902"/>
      <c r="F55" s="902"/>
      <c r="G55" s="902"/>
      <c r="H55" s="902"/>
      <c r="I55" s="903"/>
      <c r="K55" s="907"/>
      <c r="L55" s="908"/>
      <c r="M55" s="908"/>
      <c r="N55" s="909"/>
      <c r="O55" s="334"/>
      <c r="Q55" s="901"/>
      <c r="R55" s="902"/>
      <c r="S55" s="902"/>
      <c r="T55" s="902"/>
      <c r="U55" s="902"/>
      <c r="V55" s="902"/>
      <c r="W55" s="902"/>
      <c r="X55" s="902"/>
      <c r="Y55" s="902"/>
      <c r="Z55" s="902"/>
      <c r="AA55" s="902"/>
      <c r="AB55" s="903"/>
    </row>
    <row r="56" spans="1:28" ht="11.45" customHeight="1" x14ac:dyDescent="0.25">
      <c r="A56" s="901"/>
      <c r="B56" s="902"/>
      <c r="C56" s="902"/>
      <c r="D56" s="902"/>
      <c r="E56" s="902"/>
      <c r="F56" s="902"/>
      <c r="G56" s="902"/>
      <c r="H56" s="902"/>
      <c r="I56" s="903"/>
      <c r="K56" s="907"/>
      <c r="L56" s="908"/>
      <c r="M56" s="908"/>
      <c r="N56" s="909"/>
      <c r="O56" s="334"/>
      <c r="Q56" s="901"/>
      <c r="R56" s="902"/>
      <c r="S56" s="902"/>
      <c r="T56" s="902"/>
      <c r="U56" s="902"/>
      <c r="V56" s="902"/>
      <c r="W56" s="902"/>
      <c r="X56" s="902"/>
      <c r="Y56" s="902"/>
      <c r="Z56" s="902"/>
      <c r="AA56" s="902"/>
      <c r="AB56" s="903"/>
    </row>
    <row r="57" spans="1:28" ht="11.45" customHeight="1" thickBot="1" x14ac:dyDescent="0.3">
      <c r="A57" s="894" t="s">
        <v>87</v>
      </c>
      <c r="B57" s="736"/>
      <c r="C57" s="736"/>
      <c r="D57" s="736"/>
      <c r="E57" s="736"/>
      <c r="F57" s="736"/>
      <c r="G57" s="736"/>
      <c r="H57" s="736"/>
      <c r="I57" s="737"/>
      <c r="K57" s="894" t="s">
        <v>165</v>
      </c>
      <c r="L57" s="895"/>
      <c r="M57" s="736"/>
      <c r="N57" s="737"/>
      <c r="O57" s="335"/>
      <c r="Q57" s="894" t="s">
        <v>166</v>
      </c>
      <c r="R57" s="895"/>
      <c r="S57" s="736"/>
      <c r="T57" s="736"/>
      <c r="U57" s="736"/>
      <c r="V57" s="736"/>
      <c r="W57" s="736"/>
      <c r="X57" s="736"/>
      <c r="Y57" s="736"/>
      <c r="Z57" s="736"/>
      <c r="AA57" s="336"/>
      <c r="AB57" s="337"/>
    </row>
  </sheetData>
  <sheetProtection algorithmName="SHA-512" hashValue="4K9uwOMxyXV9tB/Dc/fw5TVuok+bNW5vX+JN+/kO4GzM84ugTRgOuoApy/6gawZSCIeSMF87DPe9pMVxt5Gn3Q==" saltValue="+EuMWjRvejnaAw3EfY4+/A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27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List45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style="150" customWidth="1"/>
    <col min="2" max="2" width="4.42578125" style="150" customWidth="1"/>
    <col min="3" max="3" width="4.5703125" style="150" customWidth="1"/>
    <col min="4" max="4" width="0.42578125" style="150" customWidth="1"/>
    <col min="5" max="5" width="5.42578125" style="150" customWidth="1"/>
    <col min="6" max="6" width="0.42578125" style="150" customWidth="1"/>
    <col min="7" max="7" width="4.42578125" style="150" customWidth="1"/>
    <col min="8" max="8" width="1.42578125" style="150" customWidth="1"/>
    <col min="9" max="9" width="4.85546875" style="150" customWidth="1"/>
    <col min="10" max="10" width="4.42578125" style="150" customWidth="1"/>
    <col min="11" max="11" width="4.85546875" style="150" customWidth="1"/>
    <col min="12" max="13" width="2.42578125" style="150" customWidth="1"/>
    <col min="14" max="14" width="4.85546875" style="150" customWidth="1"/>
    <col min="15" max="15" width="2.5703125" style="150" customWidth="1"/>
    <col min="16" max="16" width="2.85546875" style="150" customWidth="1"/>
    <col min="17" max="17" width="4.85546875" style="150" customWidth="1"/>
    <col min="18" max="19" width="2.42578125" style="150" customWidth="1"/>
    <col min="20" max="20" width="4.42578125" style="150" customWidth="1"/>
    <col min="21" max="22" width="2.42578125" style="150" customWidth="1"/>
    <col min="23" max="23" width="4.42578125" style="150" customWidth="1"/>
    <col min="24" max="25" width="2.42578125" style="150" customWidth="1"/>
    <col min="26" max="26" width="4.42578125" style="150" customWidth="1"/>
    <col min="27" max="27" width="2.5703125" style="150" customWidth="1"/>
    <col min="28" max="28" width="3" style="150" customWidth="1"/>
    <col min="29" max="16384" width="8.85546875" style="150"/>
  </cols>
  <sheetData>
    <row r="1" spans="1:28" ht="19.899999999999999" customHeight="1" x14ac:dyDescent="0.35">
      <c r="H1" s="724" t="s">
        <v>196</v>
      </c>
      <c r="I1" s="724"/>
      <c r="J1" s="724"/>
      <c r="K1" s="724"/>
      <c r="L1" s="724"/>
      <c r="M1" s="724"/>
      <c r="N1" s="724"/>
      <c r="O1" s="724"/>
      <c r="P1" s="724"/>
      <c r="Q1" s="724"/>
      <c r="R1" s="724"/>
      <c r="S1" s="724"/>
      <c r="T1" s="724"/>
      <c r="U1" s="724"/>
      <c r="V1" s="724"/>
      <c r="W1" s="724"/>
      <c r="X1" s="724"/>
      <c r="Y1" s="724"/>
      <c r="Z1" s="724"/>
      <c r="AA1" s="724"/>
      <c r="AB1" s="724"/>
    </row>
    <row r="2" spans="1:28" ht="14.45" customHeight="1" thickBot="1" x14ac:dyDescent="0.3">
      <c r="H2" s="237" t="s">
        <v>0</v>
      </c>
      <c r="I2" s="725" t="s">
        <v>1</v>
      </c>
      <c r="J2" s="726"/>
      <c r="K2" s="726"/>
      <c r="L2" s="726"/>
      <c r="M2" s="726"/>
      <c r="N2" s="726"/>
      <c r="O2" s="726"/>
      <c r="P2" s="726"/>
      <c r="Q2" s="726"/>
      <c r="R2" s="726"/>
      <c r="S2" s="726"/>
      <c r="T2" s="726"/>
      <c r="U2" s="726"/>
      <c r="V2" s="726"/>
      <c r="W2" s="726"/>
      <c r="X2" s="726"/>
      <c r="Y2" s="726"/>
      <c r="Z2" s="726"/>
      <c r="AA2" s="726"/>
      <c r="AB2" s="726"/>
    </row>
    <row r="3" spans="1:28" ht="18.600000000000001" customHeight="1" thickBot="1" x14ac:dyDescent="0.4">
      <c r="A3" s="727" t="s">
        <v>2</v>
      </c>
      <c r="B3" s="728"/>
      <c r="C3" s="729"/>
      <c r="H3" s="238" t="s">
        <v>0</v>
      </c>
      <c r="I3" s="730" t="s">
        <v>167</v>
      </c>
      <c r="J3" s="731"/>
      <c r="K3" s="731"/>
      <c r="L3" s="731"/>
      <c r="M3" s="731"/>
      <c r="N3" s="731"/>
      <c r="O3" s="731"/>
      <c r="P3" s="731"/>
      <c r="Q3" s="731"/>
      <c r="R3" s="731"/>
      <c r="S3" s="731"/>
      <c r="T3" s="731"/>
      <c r="U3" s="731"/>
      <c r="V3" s="731"/>
      <c r="W3" s="731"/>
      <c r="X3" s="731"/>
      <c r="Y3" s="731"/>
      <c r="Z3" s="731"/>
      <c r="AA3" s="731"/>
      <c r="AB3" s="731"/>
    </row>
    <row r="4" spans="1:28" ht="10.9" customHeight="1" thickBot="1" x14ac:dyDescent="0.3">
      <c r="A4" s="732" t="str">
        <f ca="1">IF(Soupiska!W42="N",Soupiska!B42,"NE")</f>
        <v>NE</v>
      </c>
      <c r="B4" s="372"/>
      <c r="C4" s="733"/>
      <c r="E4" s="738" t="s">
        <v>5</v>
      </c>
      <c r="F4" s="739"/>
      <c r="G4" s="739"/>
      <c r="H4" s="239"/>
      <c r="I4" s="742" t="s">
        <v>91</v>
      </c>
      <c r="J4" s="686"/>
      <c r="K4" s="742" t="s">
        <v>92</v>
      </c>
      <c r="L4" s="743"/>
      <c r="M4" s="686"/>
      <c r="N4" s="640" t="s">
        <v>93</v>
      </c>
      <c r="O4" s="641"/>
      <c r="P4" s="642"/>
      <c r="Q4" s="742" t="s">
        <v>94</v>
      </c>
      <c r="R4" s="743"/>
      <c r="S4" s="686"/>
      <c r="T4" s="742" t="s">
        <v>95</v>
      </c>
      <c r="U4" s="743"/>
      <c r="V4" s="686"/>
      <c r="W4" s="742" t="s">
        <v>96</v>
      </c>
      <c r="X4" s="743"/>
      <c r="Y4" s="686"/>
      <c r="Z4" s="742" t="s">
        <v>96</v>
      </c>
      <c r="AA4" s="743"/>
      <c r="AB4" s="686"/>
    </row>
    <row r="5" spans="1:28" ht="11.45" customHeight="1" thickBot="1" x14ac:dyDescent="0.3">
      <c r="A5" s="734"/>
      <c r="B5" s="372"/>
      <c r="C5" s="733"/>
      <c r="D5" s="240"/>
      <c r="E5" s="740"/>
      <c r="F5" s="741"/>
      <c r="G5" s="741"/>
      <c r="H5" s="241"/>
      <c r="I5" s="742" t="s">
        <v>97</v>
      </c>
      <c r="J5" s="686"/>
      <c r="K5" s="742" t="s">
        <v>98</v>
      </c>
      <c r="L5" s="743"/>
      <c r="M5" s="686"/>
      <c r="N5" s="643"/>
      <c r="O5" s="644"/>
      <c r="P5" s="645"/>
      <c r="Q5" s="742" t="s">
        <v>99</v>
      </c>
      <c r="R5" s="743"/>
      <c r="S5" s="686"/>
      <c r="T5" s="742" t="s">
        <v>100</v>
      </c>
      <c r="U5" s="743"/>
      <c r="V5" s="686"/>
      <c r="W5" s="742" t="s">
        <v>101</v>
      </c>
      <c r="X5" s="743"/>
      <c r="Y5" s="686"/>
      <c r="Z5" s="742" t="s">
        <v>102</v>
      </c>
      <c r="AA5" s="743"/>
      <c r="AB5" s="744"/>
    </row>
    <row r="6" spans="1:28" ht="12" customHeight="1" x14ac:dyDescent="0.25">
      <c r="A6" s="734"/>
      <c r="B6" s="372"/>
      <c r="C6" s="733"/>
      <c r="D6" s="240"/>
      <c r="E6" s="773" t="s">
        <v>20</v>
      </c>
      <c r="F6" s="774"/>
      <c r="G6" s="774"/>
      <c r="H6" s="242"/>
      <c r="I6" s="243">
        <v>40</v>
      </c>
      <c r="J6" s="244"/>
      <c r="K6" s="245">
        <v>80</v>
      </c>
      <c r="L6" s="630"/>
      <c r="M6" s="631"/>
      <c r="N6" s="246">
        <v>80</v>
      </c>
      <c r="O6" s="636"/>
      <c r="P6" s="637"/>
      <c r="Q6" s="245" t="s">
        <v>103</v>
      </c>
      <c r="R6" s="745"/>
      <c r="S6" s="637"/>
      <c r="T6" s="245">
        <v>80</v>
      </c>
      <c r="U6" s="710"/>
      <c r="V6" s="711"/>
      <c r="W6" s="247">
        <v>80</v>
      </c>
      <c r="X6" s="636"/>
      <c r="Y6" s="637"/>
      <c r="Z6" s="247">
        <v>80</v>
      </c>
      <c r="AA6" s="636"/>
      <c r="AB6" s="637"/>
    </row>
    <row r="7" spans="1:28" ht="12" customHeight="1" thickBot="1" x14ac:dyDescent="0.3">
      <c r="A7" s="735"/>
      <c r="B7" s="736"/>
      <c r="C7" s="737"/>
      <c r="D7" s="240"/>
      <c r="E7" s="775" t="s">
        <v>21</v>
      </c>
      <c r="F7" s="776"/>
      <c r="G7" s="776"/>
      <c r="H7" s="248"/>
      <c r="I7" s="249">
        <v>10</v>
      </c>
      <c r="J7" s="250"/>
      <c r="K7" s="251">
        <v>20</v>
      </c>
      <c r="L7" s="632" t="s">
        <v>0</v>
      </c>
      <c r="M7" s="633"/>
      <c r="N7" s="252">
        <v>20</v>
      </c>
      <c r="O7" s="638"/>
      <c r="P7" s="639"/>
      <c r="Q7" s="251">
        <v>20</v>
      </c>
      <c r="R7" s="746" t="s">
        <v>0</v>
      </c>
      <c r="S7" s="747"/>
      <c r="T7" s="253">
        <v>20</v>
      </c>
      <c r="U7" s="710"/>
      <c r="V7" s="711"/>
      <c r="W7" s="254">
        <v>20</v>
      </c>
      <c r="X7" s="638"/>
      <c r="Y7" s="639"/>
      <c r="Z7" s="254">
        <v>20</v>
      </c>
      <c r="AA7" s="638"/>
      <c r="AB7" s="639"/>
    </row>
    <row r="8" spans="1:28" ht="13.9" customHeight="1" thickBot="1" x14ac:dyDescent="0.3">
      <c r="A8" s="255"/>
      <c r="B8" s="255"/>
      <c r="C8" s="240"/>
      <c r="D8" s="240"/>
      <c r="E8" s="777" t="s">
        <v>23</v>
      </c>
      <c r="F8" s="778"/>
      <c r="G8" s="778"/>
      <c r="H8" s="256"/>
      <c r="I8" s="257">
        <v>50</v>
      </c>
      <c r="J8" s="258">
        <f>SUM(J6:J7)</f>
        <v>0</v>
      </c>
      <c r="K8" s="259">
        <v>100</v>
      </c>
      <c r="L8" s="634">
        <f>SUM(L6:M7)</f>
        <v>0</v>
      </c>
      <c r="M8" s="635"/>
      <c r="N8" s="259">
        <v>100</v>
      </c>
      <c r="O8" s="634">
        <f>SUM(O6:O7)</f>
        <v>0</v>
      </c>
      <c r="P8" s="635"/>
      <c r="Q8" s="259">
        <v>100</v>
      </c>
      <c r="R8" s="634">
        <f>SUM(R6:S7)</f>
        <v>0</v>
      </c>
      <c r="S8" s="635"/>
      <c r="T8" s="259">
        <v>100</v>
      </c>
      <c r="U8" s="634">
        <f>SUM(U6:V7)</f>
        <v>0</v>
      </c>
      <c r="V8" s="635"/>
      <c r="W8" s="259">
        <v>100</v>
      </c>
      <c r="X8" s="634">
        <f>SUM(X6:Y7)</f>
        <v>0</v>
      </c>
      <c r="Y8" s="635"/>
      <c r="Z8" s="259">
        <v>100</v>
      </c>
      <c r="AA8" s="634">
        <f>SUM(AA6:AB7)</f>
        <v>0</v>
      </c>
      <c r="AB8" s="635"/>
    </row>
    <row r="9" spans="1:28" ht="0.6" customHeight="1" thickBot="1" x14ac:dyDescent="0.3">
      <c r="A9" s="255"/>
      <c r="B9" s="255"/>
      <c r="C9" s="240"/>
      <c r="D9" s="240"/>
      <c r="E9" s="240"/>
      <c r="F9" s="240"/>
      <c r="G9" s="240"/>
      <c r="P9" s="260"/>
    </row>
    <row r="10" spans="1:28" ht="13.9" customHeight="1" thickBot="1" x14ac:dyDescent="0.3">
      <c r="A10" s="779" t="s">
        <v>4</v>
      </c>
      <c r="B10" s="736"/>
      <c r="C10" s="736"/>
      <c r="D10" s="736"/>
      <c r="E10" s="736"/>
      <c r="F10" s="736"/>
      <c r="G10" s="736"/>
      <c r="I10" s="748" t="s">
        <v>27</v>
      </c>
      <c r="J10" s="749"/>
      <c r="K10" s="749"/>
      <c r="L10" s="749"/>
      <c r="M10" s="750"/>
      <c r="N10" s="769" t="s">
        <v>91</v>
      </c>
      <c r="O10" s="769"/>
      <c r="P10" s="770"/>
      <c r="Q10" s="782" t="s">
        <v>104</v>
      </c>
      <c r="R10" s="780"/>
      <c r="S10" s="781"/>
      <c r="T10" s="782" t="s">
        <v>94</v>
      </c>
      <c r="U10" s="780"/>
      <c r="V10" s="781"/>
      <c r="W10" s="782" t="s">
        <v>105</v>
      </c>
      <c r="X10" s="780"/>
      <c r="Y10" s="783"/>
      <c r="Z10" s="748" t="s">
        <v>106</v>
      </c>
      <c r="AA10" s="749"/>
      <c r="AB10" s="750"/>
    </row>
    <row r="11" spans="1:28" ht="13.9" customHeight="1" thickBot="1" x14ac:dyDescent="0.3">
      <c r="A11" s="757" t="s">
        <v>10</v>
      </c>
      <c r="B11" s="728"/>
      <c r="C11" s="760">
        <f>Soupiska!C42</f>
        <v>0</v>
      </c>
      <c r="D11" s="728"/>
      <c r="E11" s="728"/>
      <c r="F11" s="728"/>
      <c r="G11" s="729"/>
      <c r="I11" s="751"/>
      <c r="J11" s="752"/>
      <c r="K11" s="752"/>
      <c r="L11" s="752"/>
      <c r="M11" s="753"/>
      <c r="N11" s="763" t="s">
        <v>97</v>
      </c>
      <c r="O11" s="764"/>
      <c r="P11" s="765"/>
      <c r="Q11" s="769" t="s">
        <v>107</v>
      </c>
      <c r="R11" s="769"/>
      <c r="S11" s="770"/>
      <c r="T11" s="771" t="s">
        <v>99</v>
      </c>
      <c r="U11" s="769"/>
      <c r="V11" s="770"/>
      <c r="W11" s="771" t="s">
        <v>108</v>
      </c>
      <c r="X11" s="769"/>
      <c r="Y11" s="772"/>
      <c r="Z11" s="751"/>
      <c r="AA11" s="752"/>
      <c r="AB11" s="753"/>
    </row>
    <row r="12" spans="1:28" ht="13.9" customHeight="1" thickBot="1" x14ac:dyDescent="0.3">
      <c r="A12" s="758"/>
      <c r="B12" s="759"/>
      <c r="C12" s="761"/>
      <c r="D12" s="759"/>
      <c r="E12" s="759"/>
      <c r="F12" s="759"/>
      <c r="G12" s="762"/>
      <c r="H12" s="261"/>
      <c r="I12" s="754"/>
      <c r="J12" s="755"/>
      <c r="K12" s="755"/>
      <c r="L12" s="755"/>
      <c r="M12" s="756"/>
      <c r="N12" s="766"/>
      <c r="O12" s="767"/>
      <c r="P12" s="768"/>
      <c r="Q12" s="780" t="s">
        <v>109</v>
      </c>
      <c r="R12" s="780"/>
      <c r="S12" s="781"/>
      <c r="T12" s="782" t="s">
        <v>110</v>
      </c>
      <c r="U12" s="780"/>
      <c r="V12" s="781"/>
      <c r="W12" s="782" t="s">
        <v>111</v>
      </c>
      <c r="X12" s="780"/>
      <c r="Y12" s="783"/>
      <c r="Z12" s="754"/>
      <c r="AA12" s="755"/>
      <c r="AB12" s="756"/>
    </row>
    <row r="13" spans="1:28" ht="13.15" customHeight="1" x14ac:dyDescent="0.25">
      <c r="A13" s="784" t="s">
        <v>112</v>
      </c>
      <c r="B13" s="785"/>
      <c r="C13" s="786">
        <f>Soupiska!E42</f>
        <v>0</v>
      </c>
      <c r="D13" s="787"/>
      <c r="E13" s="787"/>
      <c r="F13" s="787"/>
      <c r="G13" s="788"/>
      <c r="I13" s="789" t="s">
        <v>113</v>
      </c>
      <c r="J13" s="790"/>
      <c r="K13" s="790"/>
      <c r="L13" s="790"/>
      <c r="M13" s="791"/>
      <c r="N13" s="262">
        <v>10</v>
      </c>
      <c r="O13" s="800"/>
      <c r="P13" s="801"/>
      <c r="Q13" s="245">
        <v>10</v>
      </c>
      <c r="R13" s="650" t="s">
        <v>0</v>
      </c>
      <c r="S13" s="651"/>
      <c r="T13" s="245">
        <v>10</v>
      </c>
      <c r="U13" s="1214" t="s">
        <v>0</v>
      </c>
      <c r="V13" s="1215"/>
      <c r="W13" s="245">
        <v>10</v>
      </c>
      <c r="X13" s="650" t="s">
        <v>0</v>
      </c>
      <c r="Y13" s="651"/>
      <c r="Z13" s="262">
        <v>10</v>
      </c>
      <c r="AA13" s="658"/>
      <c r="AB13" s="659"/>
    </row>
    <row r="14" spans="1:28" ht="13.15" customHeight="1" x14ac:dyDescent="0.25">
      <c r="A14" s="792" t="s">
        <v>114</v>
      </c>
      <c r="B14" s="793"/>
      <c r="C14" s="761"/>
      <c r="D14" s="759"/>
      <c r="E14" s="759"/>
      <c r="F14" s="759"/>
      <c r="G14" s="762"/>
      <c r="I14" s="794" t="s">
        <v>115</v>
      </c>
      <c r="J14" s="774"/>
      <c r="K14" s="774"/>
      <c r="L14" s="774"/>
      <c r="M14" s="795"/>
      <c r="N14" s="263">
        <v>10</v>
      </c>
      <c r="O14" s="646" t="s">
        <v>116</v>
      </c>
      <c r="P14" s="647"/>
      <c r="Q14" s="263">
        <v>10</v>
      </c>
      <c r="R14" s="646" t="s">
        <v>0</v>
      </c>
      <c r="S14" s="647"/>
      <c r="T14" s="263" t="s">
        <v>40</v>
      </c>
      <c r="U14" s="680" t="s">
        <v>40</v>
      </c>
      <c r="V14" s="653"/>
      <c r="W14" s="263" t="s">
        <v>40</v>
      </c>
      <c r="X14" s="626" t="s">
        <v>40</v>
      </c>
      <c r="Y14" s="627"/>
      <c r="Z14" s="263">
        <v>10</v>
      </c>
      <c r="AA14" s="660"/>
      <c r="AB14" s="661"/>
    </row>
    <row r="15" spans="1:28" ht="13.15" customHeight="1" x14ac:dyDescent="0.25">
      <c r="A15" s="264" t="s">
        <v>22</v>
      </c>
      <c r="B15" s="265"/>
      <c r="C15" s="807">
        <f>Soupiska!I42</f>
        <v>0</v>
      </c>
      <c r="D15" s="797"/>
      <c r="E15" s="797"/>
      <c r="F15" s="797"/>
      <c r="G15" s="798"/>
      <c r="I15" s="794" t="s">
        <v>117</v>
      </c>
      <c r="J15" s="774"/>
      <c r="K15" s="774"/>
      <c r="L15" s="774"/>
      <c r="M15" s="795"/>
      <c r="N15" s="263" t="s">
        <v>40</v>
      </c>
      <c r="O15" s="626" t="s">
        <v>40</v>
      </c>
      <c r="P15" s="627"/>
      <c r="Q15" s="263" t="s">
        <v>40</v>
      </c>
      <c r="R15" s="626" t="s">
        <v>40</v>
      </c>
      <c r="S15" s="627"/>
      <c r="T15" s="266">
        <v>10</v>
      </c>
      <c r="U15" s="710" t="s">
        <v>0</v>
      </c>
      <c r="V15" s="711"/>
      <c r="W15" s="263">
        <v>10</v>
      </c>
      <c r="X15" s="662"/>
      <c r="Y15" s="663"/>
      <c r="Z15" s="263" t="s">
        <v>40</v>
      </c>
      <c r="AA15" s="626" t="s">
        <v>40</v>
      </c>
      <c r="AB15" s="627"/>
    </row>
    <row r="16" spans="1:28" ht="13.15" customHeight="1" x14ac:dyDescent="0.25">
      <c r="A16" s="264" t="s">
        <v>24</v>
      </c>
      <c r="B16" s="265"/>
      <c r="C16" s="807">
        <f>Soupiska!K42</f>
        <v>0</v>
      </c>
      <c r="D16" s="797"/>
      <c r="E16" s="797"/>
      <c r="F16" s="797"/>
      <c r="G16" s="798"/>
      <c r="I16" s="794" t="s">
        <v>118</v>
      </c>
      <c r="J16" s="774"/>
      <c r="K16" s="774"/>
      <c r="L16" s="774"/>
      <c r="M16" s="795"/>
      <c r="N16" s="263">
        <v>10</v>
      </c>
      <c r="O16" s="646" t="s">
        <v>116</v>
      </c>
      <c r="P16" s="647"/>
      <c r="Q16" s="263">
        <v>10</v>
      </c>
      <c r="R16" s="646" t="s">
        <v>0</v>
      </c>
      <c r="S16" s="647"/>
      <c r="T16" s="266">
        <v>10</v>
      </c>
      <c r="U16" s="710"/>
      <c r="V16" s="711" t="s">
        <v>0</v>
      </c>
      <c r="W16" s="263" t="s">
        <v>119</v>
      </c>
      <c r="X16" s="646" t="s">
        <v>0</v>
      </c>
      <c r="Y16" s="647"/>
      <c r="Z16" s="263">
        <v>10</v>
      </c>
      <c r="AA16" s="660"/>
      <c r="AB16" s="661"/>
    </row>
    <row r="17" spans="1:28" ht="13.15" customHeight="1" x14ac:dyDescent="0.25">
      <c r="A17" s="264" t="s">
        <v>120</v>
      </c>
      <c r="B17" s="265"/>
      <c r="C17" s="808">
        <f>Soupiska!L42</f>
        <v>0</v>
      </c>
      <c r="D17" s="809"/>
      <c r="E17" s="809"/>
      <c r="F17" s="809"/>
      <c r="G17" s="810"/>
      <c r="I17" s="794" t="s">
        <v>121</v>
      </c>
      <c r="J17" s="774"/>
      <c r="K17" s="774"/>
      <c r="L17" s="774"/>
      <c r="M17" s="795"/>
      <c r="N17" s="263" t="s">
        <v>40</v>
      </c>
      <c r="O17" s="626" t="s">
        <v>40</v>
      </c>
      <c r="P17" s="627"/>
      <c r="Q17" s="263">
        <v>10</v>
      </c>
      <c r="R17" s="646"/>
      <c r="S17" s="647"/>
      <c r="T17" s="266">
        <v>10</v>
      </c>
      <c r="U17" s="710"/>
      <c r="V17" s="711" t="s">
        <v>0</v>
      </c>
      <c r="W17" s="263">
        <v>10</v>
      </c>
      <c r="X17" s="662"/>
      <c r="Y17" s="663"/>
      <c r="Z17" s="263">
        <v>10</v>
      </c>
      <c r="AA17" s="662"/>
      <c r="AB17" s="663"/>
    </row>
    <row r="18" spans="1:28" ht="13.15" customHeight="1" x14ac:dyDescent="0.25">
      <c r="A18" s="264" t="s">
        <v>26</v>
      </c>
      <c r="B18" s="265"/>
      <c r="C18" s="807">
        <f>Soupiska!N42</f>
        <v>0</v>
      </c>
      <c r="D18" s="797"/>
      <c r="E18" s="797"/>
      <c r="F18" s="797"/>
      <c r="G18" s="798"/>
      <c r="I18" s="794" t="s">
        <v>122</v>
      </c>
      <c r="J18" s="774"/>
      <c r="K18" s="774"/>
      <c r="L18" s="774"/>
      <c r="M18" s="795"/>
      <c r="N18" s="263" t="s">
        <v>40</v>
      </c>
      <c r="O18" s="626" t="s">
        <v>40</v>
      </c>
      <c r="P18" s="627"/>
      <c r="Q18" s="263">
        <v>10</v>
      </c>
      <c r="R18" s="646" t="s">
        <v>0</v>
      </c>
      <c r="S18" s="647"/>
      <c r="T18" s="266">
        <v>10</v>
      </c>
      <c r="U18" s="710"/>
      <c r="V18" s="711" t="s">
        <v>0</v>
      </c>
      <c r="W18" s="263">
        <v>10</v>
      </c>
      <c r="X18" s="646" t="s">
        <v>0</v>
      </c>
      <c r="Y18" s="647"/>
      <c r="Z18" s="263" t="s">
        <v>40</v>
      </c>
      <c r="AA18" s="626" t="s">
        <v>40</v>
      </c>
      <c r="AB18" s="627"/>
    </row>
    <row r="19" spans="1:28" ht="13.15" customHeight="1" thickBot="1" x14ac:dyDescent="0.3">
      <c r="A19" s="267" t="s">
        <v>34</v>
      </c>
      <c r="B19" s="268"/>
      <c r="C19" s="1216">
        <f>Soupiska!P42</f>
        <v>0</v>
      </c>
      <c r="D19" s="803"/>
      <c r="E19" s="803"/>
      <c r="F19" s="803"/>
      <c r="G19" s="804"/>
      <c r="I19" s="794" t="s">
        <v>49</v>
      </c>
      <c r="J19" s="774"/>
      <c r="K19" s="774"/>
      <c r="L19" s="774"/>
      <c r="M19" s="795"/>
      <c r="N19" s="263">
        <v>10</v>
      </c>
      <c r="O19" s="646" t="s">
        <v>0</v>
      </c>
      <c r="P19" s="647"/>
      <c r="Q19" s="263">
        <v>10</v>
      </c>
      <c r="R19" s="646" t="s">
        <v>0</v>
      </c>
      <c r="S19" s="647"/>
      <c r="T19" s="269" t="s">
        <v>44</v>
      </c>
      <c r="U19" s="710"/>
      <c r="V19" s="711" t="s">
        <v>40</v>
      </c>
      <c r="W19" s="263" t="s">
        <v>40</v>
      </c>
      <c r="X19" s="626" t="s">
        <v>40</v>
      </c>
      <c r="Y19" s="627"/>
      <c r="Z19" s="263">
        <v>10</v>
      </c>
      <c r="AA19" s="662"/>
      <c r="AB19" s="663"/>
    </row>
    <row r="20" spans="1:28" ht="13.15" customHeight="1" thickBot="1" x14ac:dyDescent="0.3">
      <c r="A20" s="805" t="s">
        <v>37</v>
      </c>
      <c r="B20" s="806"/>
      <c r="C20" s="806"/>
      <c r="D20" s="806"/>
      <c r="E20" s="806"/>
      <c r="F20" s="806"/>
      <c r="G20" s="806"/>
      <c r="I20" s="794" t="s">
        <v>123</v>
      </c>
      <c r="J20" s="774"/>
      <c r="K20" s="774"/>
      <c r="L20" s="774"/>
      <c r="M20" s="795"/>
      <c r="N20" s="263" t="s">
        <v>40</v>
      </c>
      <c r="O20" s="626" t="s">
        <v>40</v>
      </c>
      <c r="P20" s="627"/>
      <c r="Q20" s="263">
        <v>10</v>
      </c>
      <c r="R20" s="646" t="s">
        <v>0</v>
      </c>
      <c r="S20" s="647"/>
      <c r="T20" s="266">
        <v>10</v>
      </c>
      <c r="U20" s="710"/>
      <c r="V20" s="711" t="s">
        <v>0</v>
      </c>
      <c r="W20" s="263" t="s">
        <v>40</v>
      </c>
      <c r="X20" s="626" t="s">
        <v>40</v>
      </c>
      <c r="Y20" s="627"/>
      <c r="Z20" s="263" t="s">
        <v>40</v>
      </c>
      <c r="AA20" s="626" t="s">
        <v>40</v>
      </c>
      <c r="AB20" s="627"/>
    </row>
    <row r="21" spans="1:28" ht="13.15" customHeight="1" x14ac:dyDescent="0.25">
      <c r="A21" s="826" t="s">
        <v>10</v>
      </c>
      <c r="B21" s="827"/>
      <c r="C21" s="828">
        <f>Soupiska!C43</f>
        <v>0</v>
      </c>
      <c r="D21" s="827"/>
      <c r="E21" s="827"/>
      <c r="F21" s="827"/>
      <c r="G21" s="829"/>
      <c r="I21" s="794" t="s">
        <v>124</v>
      </c>
      <c r="J21" s="774"/>
      <c r="K21" s="774"/>
      <c r="L21" s="774"/>
      <c r="M21" s="795"/>
      <c r="N21" s="263" t="s">
        <v>40</v>
      </c>
      <c r="O21" s="626" t="s">
        <v>40</v>
      </c>
      <c r="P21" s="627"/>
      <c r="Q21" s="263">
        <v>10</v>
      </c>
      <c r="R21" s="646" t="s">
        <v>0</v>
      </c>
      <c r="S21" s="647"/>
      <c r="T21" s="269" t="s">
        <v>40</v>
      </c>
      <c r="U21" s="718" t="s">
        <v>44</v>
      </c>
      <c r="V21" s="719"/>
      <c r="W21" s="263">
        <v>10</v>
      </c>
      <c r="X21" s="646" t="s">
        <v>0</v>
      </c>
      <c r="Y21" s="647"/>
      <c r="Z21" s="263" t="s">
        <v>40</v>
      </c>
      <c r="AA21" s="626" t="s">
        <v>40</v>
      </c>
      <c r="AB21" s="627"/>
    </row>
    <row r="22" spans="1:28" ht="13.15" customHeight="1" x14ac:dyDescent="0.25">
      <c r="A22" s="819" t="s">
        <v>38</v>
      </c>
      <c r="B22" s="820"/>
      <c r="C22" s="830">
        <f>Soupiska!E43</f>
        <v>0</v>
      </c>
      <c r="D22" s="820"/>
      <c r="E22" s="820"/>
      <c r="F22" s="820"/>
      <c r="G22" s="822"/>
      <c r="I22" s="794" t="s">
        <v>125</v>
      </c>
      <c r="J22" s="774"/>
      <c r="K22" s="774"/>
      <c r="L22" s="774"/>
      <c r="M22" s="795"/>
      <c r="N22" s="263" t="s">
        <v>40</v>
      </c>
      <c r="O22" s="626" t="s">
        <v>40</v>
      </c>
      <c r="P22" s="627"/>
      <c r="Q22" s="263" t="s">
        <v>40</v>
      </c>
      <c r="R22" s="626" t="s">
        <v>40</v>
      </c>
      <c r="S22" s="627"/>
      <c r="T22" s="266">
        <v>10</v>
      </c>
      <c r="U22" s="710"/>
      <c r="V22" s="711" t="s">
        <v>0</v>
      </c>
      <c r="W22" s="263">
        <v>10</v>
      </c>
      <c r="X22" s="646" t="s">
        <v>0</v>
      </c>
      <c r="Y22" s="647"/>
      <c r="Z22" s="263" t="s">
        <v>40</v>
      </c>
      <c r="AA22" s="626" t="s">
        <v>40</v>
      </c>
      <c r="AB22" s="627"/>
    </row>
    <row r="23" spans="1:28" ht="13.15" customHeight="1" x14ac:dyDescent="0.25">
      <c r="A23" s="811" t="s">
        <v>42</v>
      </c>
      <c r="B23" s="812"/>
      <c r="C23" s="815">
        <f>Soupiska!I43</f>
        <v>0</v>
      </c>
      <c r="D23" s="812"/>
      <c r="E23" s="812"/>
      <c r="F23" s="812"/>
      <c r="G23" s="816"/>
      <c r="I23" s="794" t="s">
        <v>126</v>
      </c>
      <c r="J23" s="774"/>
      <c r="K23" s="774"/>
      <c r="L23" s="774"/>
      <c r="M23" s="795"/>
      <c r="N23" s="263" t="s">
        <v>40</v>
      </c>
      <c r="O23" s="626" t="s">
        <v>40</v>
      </c>
      <c r="P23" s="627"/>
      <c r="Q23" s="263">
        <v>10</v>
      </c>
      <c r="R23" s="646" t="s">
        <v>0</v>
      </c>
      <c r="S23" s="647"/>
      <c r="T23" s="266">
        <v>10</v>
      </c>
      <c r="U23" s="710"/>
      <c r="V23" s="711" t="s">
        <v>0</v>
      </c>
      <c r="W23" s="263">
        <v>10</v>
      </c>
      <c r="X23" s="646" t="s">
        <v>0</v>
      </c>
      <c r="Y23" s="647"/>
      <c r="Z23" s="263" t="s">
        <v>40</v>
      </c>
      <c r="AA23" s="626" t="s">
        <v>40</v>
      </c>
      <c r="AB23" s="627"/>
    </row>
    <row r="24" spans="1:28" ht="13.15" customHeight="1" x14ac:dyDescent="0.25">
      <c r="A24" s="813"/>
      <c r="B24" s="814"/>
      <c r="C24" s="817"/>
      <c r="D24" s="814"/>
      <c r="E24" s="814"/>
      <c r="F24" s="814"/>
      <c r="G24" s="818"/>
      <c r="I24" s="794" t="s">
        <v>127</v>
      </c>
      <c r="J24" s="774"/>
      <c r="K24" s="774"/>
      <c r="L24" s="774"/>
      <c r="M24" s="795"/>
      <c r="N24" s="263" t="s">
        <v>40</v>
      </c>
      <c r="O24" s="626" t="s">
        <v>40</v>
      </c>
      <c r="P24" s="627"/>
      <c r="Q24" s="263" t="s">
        <v>40</v>
      </c>
      <c r="R24" s="626" t="s">
        <v>40</v>
      </c>
      <c r="S24" s="627"/>
      <c r="T24" s="266">
        <v>10</v>
      </c>
      <c r="U24" s="710"/>
      <c r="V24" s="711" t="s">
        <v>116</v>
      </c>
      <c r="W24" s="263">
        <v>10</v>
      </c>
      <c r="X24" s="648"/>
      <c r="Y24" s="649"/>
      <c r="Z24" s="263" t="s">
        <v>40</v>
      </c>
      <c r="AA24" s="626" t="s">
        <v>40</v>
      </c>
      <c r="AB24" s="627"/>
    </row>
    <row r="25" spans="1:28" ht="13.15" customHeight="1" thickBot="1" x14ac:dyDescent="0.3">
      <c r="A25" s="819" t="s">
        <v>25</v>
      </c>
      <c r="B25" s="820"/>
      <c r="C25" s="821" t="e">
        <f ca="1">DATE(IF(MID(Soupiska!C44,1,2)*1 &gt; YEAR(TODAY())-2000, 1900, 2000) + MID(Soupiska!C44,1,2), MOD(MID(Soupiska!C44,3,2),50), MID(Soupiska!C44,5,2))</f>
        <v>#VALUE!</v>
      </c>
      <c r="D25" s="820"/>
      <c r="E25" s="820"/>
      <c r="F25" s="820"/>
      <c r="G25" s="822"/>
      <c r="I25" s="823" t="s">
        <v>128</v>
      </c>
      <c r="J25" s="824"/>
      <c r="K25" s="824"/>
      <c r="L25" s="824"/>
      <c r="M25" s="825"/>
      <c r="N25" s="270">
        <v>10</v>
      </c>
      <c r="O25" s="628" t="s">
        <v>0</v>
      </c>
      <c r="P25" s="629"/>
      <c r="Q25" s="270">
        <v>10</v>
      </c>
      <c r="R25" s="628" t="s">
        <v>0</v>
      </c>
      <c r="S25" s="629"/>
      <c r="T25" s="271">
        <v>10</v>
      </c>
      <c r="U25" s="710"/>
      <c r="V25" s="711" t="s">
        <v>0</v>
      </c>
      <c r="W25" s="270">
        <v>10</v>
      </c>
      <c r="X25" s="628" t="s">
        <v>0</v>
      </c>
      <c r="Y25" s="629"/>
      <c r="Z25" s="270">
        <v>10</v>
      </c>
      <c r="AA25" s="664"/>
      <c r="AB25" s="665"/>
    </row>
    <row r="26" spans="1:28" ht="13.15" customHeight="1" thickBot="1" x14ac:dyDescent="0.3">
      <c r="A26" s="840" t="s">
        <v>47</v>
      </c>
      <c r="B26" s="841"/>
      <c r="C26" s="842">
        <f>Soupiska!I44</f>
        <v>0</v>
      </c>
      <c r="D26" s="841"/>
      <c r="E26" s="841"/>
      <c r="F26" s="841"/>
      <c r="G26" s="843"/>
      <c r="I26" s="844" t="s">
        <v>23</v>
      </c>
      <c r="J26" s="845"/>
      <c r="K26" s="845"/>
      <c r="L26" s="845"/>
      <c r="M26" s="846"/>
      <c r="N26" s="272">
        <v>50</v>
      </c>
      <c r="O26" s="666">
        <f>SUM(O13:P25)</f>
        <v>0</v>
      </c>
      <c r="P26" s="666"/>
      <c r="Q26" s="273">
        <v>100</v>
      </c>
      <c r="R26" s="666">
        <f>SUM(R13:S25)</f>
        <v>0</v>
      </c>
      <c r="S26" s="666"/>
      <c r="T26" s="273">
        <v>100</v>
      </c>
      <c r="U26" s="666">
        <f>SUM(U13:V25)</f>
        <v>0</v>
      </c>
      <c r="V26" s="666"/>
      <c r="W26" s="273">
        <v>100</v>
      </c>
      <c r="X26" s="666">
        <f>SUM(X13:Y25)</f>
        <v>0</v>
      </c>
      <c r="Y26" s="666"/>
      <c r="Z26" s="273">
        <v>60</v>
      </c>
      <c r="AA26" s="666">
        <f>SUM(AA13:AB25)</f>
        <v>0</v>
      </c>
      <c r="AB26" s="667"/>
    </row>
    <row r="27" spans="1:28" ht="1.9" customHeight="1" thickBot="1" x14ac:dyDescent="0.3">
      <c r="A27" s="255"/>
      <c r="B27" s="255"/>
      <c r="C27" s="240"/>
      <c r="D27" s="240"/>
      <c r="E27" s="240"/>
      <c r="F27" s="240"/>
      <c r="G27" s="240"/>
      <c r="I27" s="274"/>
      <c r="J27" s="274"/>
      <c r="K27" s="274"/>
      <c r="L27" s="274"/>
      <c r="M27" s="274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4"/>
    </row>
    <row r="28" spans="1:28" ht="13.9" customHeight="1" thickBot="1" x14ac:dyDescent="0.3">
      <c r="A28" s="779" t="s">
        <v>50</v>
      </c>
      <c r="B28" s="736"/>
      <c r="C28" s="736"/>
      <c r="D28" s="736"/>
      <c r="E28" s="736"/>
      <c r="F28" s="240"/>
      <c r="G28" s="847" t="s">
        <v>66</v>
      </c>
      <c r="H28" s="848"/>
      <c r="I28" s="848"/>
      <c r="J28" s="849"/>
      <c r="K28" s="685" t="s">
        <v>91</v>
      </c>
      <c r="L28" s="685"/>
      <c r="M28" s="686"/>
      <c r="N28" s="687" t="s">
        <v>129</v>
      </c>
      <c r="O28" s="685"/>
      <c r="P28" s="688"/>
      <c r="Q28" s="831" t="s">
        <v>94</v>
      </c>
      <c r="R28" s="832"/>
      <c r="S28" s="833"/>
      <c r="T28" s="685" t="s">
        <v>95</v>
      </c>
      <c r="U28" s="685"/>
      <c r="V28" s="686"/>
      <c r="W28" s="687" t="s">
        <v>130</v>
      </c>
      <c r="X28" s="685"/>
      <c r="Y28" s="688"/>
      <c r="Z28" s="831" t="s">
        <v>131</v>
      </c>
      <c r="AA28" s="832"/>
      <c r="AB28" s="833"/>
    </row>
    <row r="29" spans="1:28" ht="13.15" customHeight="1" x14ac:dyDescent="0.25">
      <c r="A29" s="757" t="s">
        <v>52</v>
      </c>
      <c r="B29" s="728"/>
      <c r="C29" s="834">
        <f>Soupiska!T6</f>
        <v>0</v>
      </c>
      <c r="D29" s="728"/>
      <c r="E29" s="729"/>
      <c r="F29" s="240"/>
      <c r="G29" s="835" t="s">
        <v>132</v>
      </c>
      <c r="H29" s="836"/>
      <c r="I29" s="836"/>
      <c r="J29" s="837"/>
      <c r="K29" s="276">
        <v>10</v>
      </c>
      <c r="L29" s="676" t="s">
        <v>0</v>
      </c>
      <c r="M29" s="799"/>
      <c r="N29" s="277">
        <v>10</v>
      </c>
      <c r="O29" s="799" t="s">
        <v>0</v>
      </c>
      <c r="P29" s="850"/>
      <c r="Q29" s="278">
        <v>10</v>
      </c>
      <c r="R29" s="745"/>
      <c r="S29" s="853"/>
      <c r="T29" s="278">
        <v>10</v>
      </c>
      <c r="U29" s="710"/>
      <c r="V29" s="711"/>
      <c r="W29" s="279">
        <v>10</v>
      </c>
      <c r="X29" s="630"/>
      <c r="Y29" s="723"/>
      <c r="Z29" s="280">
        <v>20</v>
      </c>
      <c r="AA29" s="672" t="s">
        <v>0</v>
      </c>
      <c r="AB29" s="673"/>
    </row>
    <row r="30" spans="1:28" ht="13.15" customHeight="1" x14ac:dyDescent="0.25">
      <c r="A30" s="758"/>
      <c r="B30" s="759"/>
      <c r="C30" s="761"/>
      <c r="D30" s="759"/>
      <c r="E30" s="762"/>
      <c r="F30" s="240"/>
      <c r="G30" s="838" t="s">
        <v>133</v>
      </c>
      <c r="H30" s="774"/>
      <c r="I30" s="774"/>
      <c r="J30" s="839"/>
      <c r="K30" s="281">
        <v>10</v>
      </c>
      <c r="L30" s="678" t="s">
        <v>0</v>
      </c>
      <c r="M30" s="705"/>
      <c r="N30" s="263">
        <v>10</v>
      </c>
      <c r="O30" s="851"/>
      <c r="P30" s="852"/>
      <c r="Q30" s="282">
        <v>10</v>
      </c>
      <c r="R30" s="851"/>
      <c r="S30" s="852"/>
      <c r="T30" s="282">
        <v>10</v>
      </c>
      <c r="U30" s="710"/>
      <c r="V30" s="711"/>
      <c r="W30" s="283">
        <v>10</v>
      </c>
      <c r="X30" s="662"/>
      <c r="Y30" s="690"/>
      <c r="Z30" s="284">
        <v>20</v>
      </c>
      <c r="AA30" s="670"/>
      <c r="AB30" s="671"/>
    </row>
    <row r="31" spans="1:28" ht="13.15" customHeight="1" x14ac:dyDescent="0.25">
      <c r="A31" s="854" t="s">
        <v>54</v>
      </c>
      <c r="B31" s="787"/>
      <c r="C31" s="786">
        <f>Soupiska!P5</f>
        <v>0</v>
      </c>
      <c r="D31" s="787"/>
      <c r="E31" s="788"/>
      <c r="F31" s="240"/>
      <c r="G31" s="838" t="s">
        <v>134</v>
      </c>
      <c r="H31" s="774"/>
      <c r="I31" s="774"/>
      <c r="J31" s="839"/>
      <c r="K31" s="252" t="s">
        <v>40</v>
      </c>
      <c r="L31" s="652" t="s">
        <v>40</v>
      </c>
      <c r="M31" s="680"/>
      <c r="N31" s="285" t="s">
        <v>135</v>
      </c>
      <c r="O31" s="286"/>
      <c r="P31" s="287" t="s">
        <v>0</v>
      </c>
      <c r="Q31" s="288" t="s">
        <v>135</v>
      </c>
      <c r="R31" s="286"/>
      <c r="S31" s="289" t="s">
        <v>0</v>
      </c>
      <c r="T31" s="290">
        <v>10</v>
      </c>
      <c r="U31" s="710"/>
      <c r="V31" s="711" t="s">
        <v>0</v>
      </c>
      <c r="W31" s="279">
        <v>10</v>
      </c>
      <c r="X31" s="646" t="s">
        <v>0</v>
      </c>
      <c r="Y31" s="689"/>
      <c r="Z31" s="284">
        <v>20</v>
      </c>
      <c r="AA31" s="670"/>
      <c r="AB31" s="671"/>
    </row>
    <row r="32" spans="1:28" ht="13.15" customHeight="1" x14ac:dyDescent="0.25">
      <c r="A32" s="758"/>
      <c r="B32" s="759"/>
      <c r="C32" s="761"/>
      <c r="D32" s="759"/>
      <c r="E32" s="762"/>
      <c r="F32" s="240"/>
      <c r="G32" s="838" t="s">
        <v>136</v>
      </c>
      <c r="H32" s="774"/>
      <c r="I32" s="774"/>
      <c r="J32" s="839"/>
      <c r="K32" s="281" t="s">
        <v>137</v>
      </c>
      <c r="L32" s="702"/>
      <c r="M32" s="851"/>
      <c r="N32" s="291" t="s">
        <v>138</v>
      </c>
      <c r="O32" s="292"/>
      <c r="P32" s="293"/>
      <c r="Q32" s="294" t="s">
        <v>138</v>
      </c>
      <c r="R32" s="292"/>
      <c r="S32" s="295"/>
      <c r="T32" s="294" t="s">
        <v>139</v>
      </c>
      <c r="U32" s="296"/>
      <c r="V32" s="296"/>
      <c r="W32" s="297" t="s">
        <v>139</v>
      </c>
      <c r="X32" s="298"/>
      <c r="Y32" s="295"/>
      <c r="Z32" s="299" t="s">
        <v>140</v>
      </c>
      <c r="AA32" s="300"/>
      <c r="AB32" s="301" t="s">
        <v>0</v>
      </c>
    </row>
    <row r="33" spans="1:28" ht="13.15" customHeight="1" x14ac:dyDescent="0.25">
      <c r="A33" s="855" t="s">
        <v>141</v>
      </c>
      <c r="B33" s="787"/>
      <c r="C33" s="786">
        <f>Soupiska!D6</f>
        <v>0</v>
      </c>
      <c r="D33" s="787"/>
      <c r="E33" s="788"/>
      <c r="F33" s="240"/>
      <c r="G33" s="856" t="s">
        <v>142</v>
      </c>
      <c r="H33" s="857"/>
      <c r="I33" s="857"/>
      <c r="J33" s="858"/>
      <c r="K33" s="252" t="s">
        <v>40</v>
      </c>
      <c r="L33" s="652" t="s">
        <v>40</v>
      </c>
      <c r="M33" s="680"/>
      <c r="N33" s="302" t="s">
        <v>40</v>
      </c>
      <c r="O33" s="680" t="s">
        <v>40</v>
      </c>
      <c r="P33" s="681"/>
      <c r="Q33" s="290" t="s">
        <v>40</v>
      </c>
      <c r="R33" s="680" t="s">
        <v>40</v>
      </c>
      <c r="S33" s="681"/>
      <c r="T33" s="290">
        <v>20</v>
      </c>
      <c r="U33" s="712"/>
      <c r="V33" s="713"/>
      <c r="W33" s="279">
        <v>20</v>
      </c>
      <c r="X33" s="662"/>
      <c r="Y33" s="690"/>
      <c r="Z33" s="284">
        <v>40</v>
      </c>
      <c r="AA33" s="303"/>
      <c r="AB33" s="301" t="s">
        <v>0</v>
      </c>
    </row>
    <row r="34" spans="1:28" ht="13.15" customHeight="1" x14ac:dyDescent="0.25">
      <c r="A34" s="758"/>
      <c r="B34" s="759"/>
      <c r="C34" s="761"/>
      <c r="D34" s="759"/>
      <c r="E34" s="762"/>
      <c r="F34" s="240"/>
      <c r="G34" s="856" t="s">
        <v>143</v>
      </c>
      <c r="H34" s="857"/>
      <c r="I34" s="857"/>
      <c r="J34" s="858"/>
      <c r="K34" s="304" t="s">
        <v>137</v>
      </c>
      <c r="L34" s="702"/>
      <c r="M34" s="684"/>
      <c r="N34" s="291" t="s">
        <v>138</v>
      </c>
      <c r="O34" s="292"/>
      <c r="P34" s="293" t="s">
        <v>0</v>
      </c>
      <c r="Q34" s="294" t="s">
        <v>138</v>
      </c>
      <c r="R34" s="292"/>
      <c r="S34" s="295" t="s">
        <v>0</v>
      </c>
      <c r="T34" s="305" t="s">
        <v>139</v>
      </c>
      <c r="U34" s="296"/>
      <c r="V34" s="296"/>
      <c r="W34" s="297" t="s">
        <v>139</v>
      </c>
      <c r="X34" s="298"/>
      <c r="Y34" s="295"/>
      <c r="Z34" s="299" t="s">
        <v>140</v>
      </c>
      <c r="AA34" s="300"/>
      <c r="AB34" s="301" t="s">
        <v>0</v>
      </c>
    </row>
    <row r="35" spans="1:28" ht="13.15" customHeight="1" thickBot="1" x14ac:dyDescent="0.3">
      <c r="A35" s="855" t="s">
        <v>58</v>
      </c>
      <c r="B35" s="787"/>
      <c r="C35" s="786">
        <f>Soupiska!P6</f>
        <v>0</v>
      </c>
      <c r="D35" s="787"/>
      <c r="E35" s="788"/>
      <c r="F35" s="240"/>
      <c r="G35" s="860" t="s">
        <v>144</v>
      </c>
      <c r="H35" s="776"/>
      <c r="I35" s="776"/>
      <c r="J35" s="861"/>
      <c r="K35" s="306" t="s">
        <v>44</v>
      </c>
      <c r="L35" s="868" t="s">
        <v>44</v>
      </c>
      <c r="M35" s="869"/>
      <c r="N35" s="307" t="s">
        <v>138</v>
      </c>
      <c r="O35" s="286"/>
      <c r="P35" s="287" t="s">
        <v>0</v>
      </c>
      <c r="Q35" s="308" t="s">
        <v>138</v>
      </c>
      <c r="R35" s="286"/>
      <c r="S35" s="289" t="s">
        <v>0</v>
      </c>
      <c r="T35" s="309" t="s">
        <v>44</v>
      </c>
      <c r="U35" s="668" t="s">
        <v>44</v>
      </c>
      <c r="V35" s="682"/>
      <c r="W35" s="279" t="s">
        <v>44</v>
      </c>
      <c r="X35" s="691" t="s">
        <v>44</v>
      </c>
      <c r="Y35" s="692"/>
      <c r="Z35" s="310" t="s">
        <v>44</v>
      </c>
      <c r="AA35" s="668" t="s">
        <v>44</v>
      </c>
      <c r="AB35" s="669"/>
    </row>
    <row r="36" spans="1:28" ht="13.15" customHeight="1" thickBot="1" x14ac:dyDescent="0.3">
      <c r="A36" s="735"/>
      <c r="B36" s="736"/>
      <c r="C36" s="859"/>
      <c r="D36" s="736"/>
      <c r="E36" s="737"/>
      <c r="F36" s="240"/>
      <c r="G36" s="862" t="s">
        <v>23</v>
      </c>
      <c r="H36" s="778"/>
      <c r="I36" s="778"/>
      <c r="J36" s="863"/>
      <c r="K36" s="311">
        <v>50</v>
      </c>
      <c r="L36" s="674">
        <f>SUM(L29:M35)</f>
        <v>0</v>
      </c>
      <c r="M36" s="720"/>
      <c r="N36" s="312">
        <v>100</v>
      </c>
      <c r="O36" s="674">
        <f>SUM(O29:P35)</f>
        <v>0</v>
      </c>
      <c r="P36" s="675"/>
      <c r="Q36" s="313">
        <v>100</v>
      </c>
      <c r="R36" s="674">
        <f>SUM(R29:S35)</f>
        <v>0</v>
      </c>
      <c r="S36" s="675"/>
      <c r="T36" s="311">
        <v>100</v>
      </c>
      <c r="U36" s="674">
        <f>SUM(U29:V35)</f>
        <v>0</v>
      </c>
      <c r="V36" s="720"/>
      <c r="W36" s="312">
        <v>100</v>
      </c>
      <c r="X36" s="721">
        <f>SUM(X29:Y35)</f>
        <v>0</v>
      </c>
      <c r="Y36" s="722"/>
      <c r="Z36" s="313">
        <v>200</v>
      </c>
      <c r="AA36" s="674">
        <f>SUM(AA29:AB35)</f>
        <v>0</v>
      </c>
      <c r="AB36" s="675"/>
    </row>
    <row r="37" spans="1:28" ht="1.9" customHeight="1" thickBot="1" x14ac:dyDescent="0.3">
      <c r="A37" s="255" t="s">
        <v>0</v>
      </c>
      <c r="B37" s="255"/>
      <c r="C37" s="240"/>
      <c r="D37" s="240"/>
      <c r="E37" s="240"/>
      <c r="F37" s="240"/>
      <c r="G37" s="240"/>
      <c r="I37" s="255" t="s">
        <v>0</v>
      </c>
      <c r="J37" s="255"/>
      <c r="K37" s="255"/>
      <c r="L37" s="255"/>
      <c r="M37" s="255"/>
      <c r="N37" s="255"/>
      <c r="O37" s="255"/>
      <c r="P37" s="252" t="s">
        <v>0</v>
      </c>
      <c r="Q37" s="255"/>
      <c r="R37" s="255"/>
      <c r="S37" s="314" t="s">
        <v>0</v>
      </c>
      <c r="T37" s="314" t="s">
        <v>0</v>
      </c>
      <c r="U37" s="314"/>
      <c r="V37" s="314" t="s">
        <v>0</v>
      </c>
      <c r="W37" s="314" t="s">
        <v>0</v>
      </c>
      <c r="X37" s="314"/>
      <c r="Y37" s="314" t="s">
        <v>0</v>
      </c>
      <c r="Z37" s="314" t="s">
        <v>0</v>
      </c>
      <c r="AA37" s="314"/>
      <c r="AB37" s="314" t="s">
        <v>0</v>
      </c>
    </row>
    <row r="38" spans="1:28" ht="13.9" customHeight="1" thickBot="1" x14ac:dyDescent="0.3">
      <c r="A38" s="864" t="s">
        <v>75</v>
      </c>
      <c r="B38" s="736"/>
      <c r="C38" s="736"/>
      <c r="D38" s="736"/>
      <c r="E38" s="736"/>
      <c r="G38" s="865" t="s">
        <v>145</v>
      </c>
      <c r="H38" s="866"/>
      <c r="I38" s="866"/>
      <c r="J38" s="867"/>
      <c r="K38" s="687" t="s">
        <v>97</v>
      </c>
      <c r="L38" s="685"/>
      <c r="M38" s="686"/>
      <c r="N38" s="685" t="s">
        <v>146</v>
      </c>
      <c r="O38" s="685"/>
      <c r="P38" s="688"/>
      <c r="Q38" s="699" t="s">
        <v>147</v>
      </c>
      <c r="R38" s="685"/>
      <c r="S38" s="686"/>
      <c r="T38" s="685" t="s">
        <v>148</v>
      </c>
      <c r="U38" s="685"/>
      <c r="V38" s="688"/>
      <c r="W38" s="687" t="s">
        <v>149</v>
      </c>
      <c r="X38" s="685"/>
      <c r="Y38" s="686"/>
      <c r="Z38" s="685" t="s">
        <v>106</v>
      </c>
      <c r="AA38" s="685"/>
      <c r="AB38" s="686"/>
    </row>
    <row r="39" spans="1:28" ht="13.15" customHeight="1" x14ac:dyDescent="0.25">
      <c r="A39" s="884" t="s">
        <v>168</v>
      </c>
      <c r="B39" s="885"/>
      <c r="C39" s="885"/>
      <c r="D39" s="886">
        <f>J8+L8+O8+R8+U8+X8+AA8</f>
        <v>0</v>
      </c>
      <c r="E39" s="729"/>
      <c r="G39" s="887" t="s">
        <v>150</v>
      </c>
      <c r="H39" s="888"/>
      <c r="I39" s="888"/>
      <c r="J39" s="889"/>
      <c r="K39" s="263" t="s">
        <v>40</v>
      </c>
      <c r="L39" s="694" t="s">
        <v>40</v>
      </c>
      <c r="M39" s="697"/>
      <c r="N39" s="315" t="s">
        <v>40</v>
      </c>
      <c r="O39" s="694" t="s">
        <v>40</v>
      </c>
      <c r="P39" s="695"/>
      <c r="Q39" s="316" t="s">
        <v>40</v>
      </c>
      <c r="R39" s="696" t="s">
        <v>40</v>
      </c>
      <c r="S39" s="697"/>
      <c r="T39" s="315" t="s">
        <v>40</v>
      </c>
      <c r="U39" s="694" t="s">
        <v>40</v>
      </c>
      <c r="V39" s="697"/>
      <c r="W39" s="263" t="s">
        <v>40</v>
      </c>
      <c r="X39" s="694" t="s">
        <v>40</v>
      </c>
      <c r="Y39" s="697"/>
      <c r="Z39" s="317" t="s">
        <v>151</v>
      </c>
      <c r="AA39" s="676" t="s">
        <v>0</v>
      </c>
      <c r="AB39" s="677"/>
    </row>
    <row r="40" spans="1:28" ht="13.15" customHeight="1" x14ac:dyDescent="0.25">
      <c r="A40" s="871"/>
      <c r="B40" s="790"/>
      <c r="C40" s="790"/>
      <c r="D40" s="761"/>
      <c r="E40" s="762"/>
      <c r="G40" s="873" t="s">
        <v>152</v>
      </c>
      <c r="H40" s="874"/>
      <c r="I40" s="874"/>
      <c r="J40" s="875"/>
      <c r="K40" s="263" t="s">
        <v>40</v>
      </c>
      <c r="L40" s="652" t="s">
        <v>40</v>
      </c>
      <c r="M40" s="653"/>
      <c r="N40" s="315" t="s">
        <v>40</v>
      </c>
      <c r="O40" s="652" t="s">
        <v>40</v>
      </c>
      <c r="P40" s="693"/>
      <c r="Q40" s="316" t="s">
        <v>40</v>
      </c>
      <c r="R40" s="680" t="s">
        <v>40</v>
      </c>
      <c r="S40" s="653"/>
      <c r="T40" s="315" t="s">
        <v>40</v>
      </c>
      <c r="U40" s="652" t="s">
        <v>40</v>
      </c>
      <c r="V40" s="653"/>
      <c r="W40" s="263" t="s">
        <v>40</v>
      </c>
      <c r="X40" s="652" t="s">
        <v>40</v>
      </c>
      <c r="Y40" s="653"/>
      <c r="Z40" s="317" t="s">
        <v>151</v>
      </c>
      <c r="AA40" s="678" t="s">
        <v>0</v>
      </c>
      <c r="AB40" s="679"/>
    </row>
    <row r="41" spans="1:28" ht="13.15" customHeight="1" x14ac:dyDescent="0.25">
      <c r="A41" s="870" t="s">
        <v>169</v>
      </c>
      <c r="B41" s="776"/>
      <c r="C41" s="776"/>
      <c r="D41" s="872">
        <f>O26+R26+U26+X26+AA26</f>
        <v>0</v>
      </c>
      <c r="E41" s="788"/>
      <c r="G41" s="873" t="s">
        <v>153</v>
      </c>
      <c r="H41" s="874"/>
      <c r="I41" s="874"/>
      <c r="J41" s="875"/>
      <c r="K41" s="263" t="s">
        <v>40</v>
      </c>
      <c r="L41" s="652" t="s">
        <v>40</v>
      </c>
      <c r="M41" s="653"/>
      <c r="N41" s="315" t="s">
        <v>40</v>
      </c>
      <c r="O41" s="652" t="s">
        <v>40</v>
      </c>
      <c r="P41" s="693"/>
      <c r="Q41" s="316" t="s">
        <v>40</v>
      </c>
      <c r="R41" s="680" t="s">
        <v>40</v>
      </c>
      <c r="S41" s="653"/>
      <c r="T41" s="315" t="s">
        <v>40</v>
      </c>
      <c r="U41" s="652" t="s">
        <v>40</v>
      </c>
      <c r="V41" s="653"/>
      <c r="W41" s="263" t="s">
        <v>40</v>
      </c>
      <c r="X41" s="652" t="s">
        <v>40</v>
      </c>
      <c r="Y41" s="653"/>
      <c r="Z41" s="317" t="s">
        <v>151</v>
      </c>
      <c r="AA41" s="678" t="s">
        <v>0</v>
      </c>
      <c r="AB41" s="679"/>
    </row>
    <row r="42" spans="1:28" ht="13.15" customHeight="1" x14ac:dyDescent="0.25">
      <c r="A42" s="871"/>
      <c r="B42" s="790"/>
      <c r="C42" s="790"/>
      <c r="D42" s="761"/>
      <c r="E42" s="762"/>
      <c r="G42" s="873" t="s">
        <v>154</v>
      </c>
      <c r="H42" s="874"/>
      <c r="I42" s="874"/>
      <c r="J42" s="890"/>
      <c r="K42" s="318" t="s">
        <v>135</v>
      </c>
      <c r="L42" s="292"/>
      <c r="M42" s="319"/>
      <c r="N42" s="291" t="s">
        <v>155</v>
      </c>
      <c r="O42" s="292"/>
      <c r="P42" s="320"/>
      <c r="Q42" s="321" t="s">
        <v>155</v>
      </c>
      <c r="R42" s="292"/>
      <c r="S42" s="319"/>
      <c r="T42" s="315" t="s">
        <v>40</v>
      </c>
      <c r="U42" s="716" t="s">
        <v>40</v>
      </c>
      <c r="V42" s="717"/>
      <c r="W42" s="263" t="s">
        <v>40</v>
      </c>
      <c r="X42" s="652" t="s">
        <v>40</v>
      </c>
      <c r="Y42" s="653"/>
      <c r="Z42" s="263" t="s">
        <v>40</v>
      </c>
      <c r="AA42" s="652" t="s">
        <v>40</v>
      </c>
      <c r="AB42" s="653"/>
    </row>
    <row r="43" spans="1:28" ht="13.15" customHeight="1" x14ac:dyDescent="0.25">
      <c r="A43" s="870" t="s">
        <v>170</v>
      </c>
      <c r="B43" s="776"/>
      <c r="C43" s="776"/>
      <c r="D43" s="872">
        <f>L36+O36+R36+U36+X36+AA36</f>
        <v>0</v>
      </c>
      <c r="E43" s="788"/>
      <c r="G43" s="873" t="s">
        <v>156</v>
      </c>
      <c r="H43" s="874"/>
      <c r="I43" s="874"/>
      <c r="J43" s="875"/>
      <c r="K43" s="263" t="s">
        <v>40</v>
      </c>
      <c r="L43" s="652" t="s">
        <v>40</v>
      </c>
      <c r="M43" s="653"/>
      <c r="N43" s="315" t="s">
        <v>40</v>
      </c>
      <c r="O43" s="652" t="s">
        <v>40</v>
      </c>
      <c r="P43" s="693"/>
      <c r="Q43" s="316" t="s">
        <v>40</v>
      </c>
      <c r="R43" s="680" t="s">
        <v>40</v>
      </c>
      <c r="S43" s="698"/>
      <c r="T43" s="322" t="s">
        <v>138</v>
      </c>
      <c r="U43" s="300"/>
      <c r="V43" s="323"/>
      <c r="W43" s="324" t="s">
        <v>40</v>
      </c>
      <c r="X43" s="652" t="s">
        <v>40</v>
      </c>
      <c r="Y43" s="653"/>
      <c r="Z43" s="263" t="s">
        <v>40</v>
      </c>
      <c r="AA43" s="652" t="s">
        <v>40</v>
      </c>
      <c r="AB43" s="653"/>
    </row>
    <row r="44" spans="1:28" ht="13.15" customHeight="1" x14ac:dyDescent="0.25">
      <c r="A44" s="871"/>
      <c r="B44" s="790"/>
      <c r="C44" s="790"/>
      <c r="D44" s="761"/>
      <c r="E44" s="762"/>
      <c r="G44" s="876" t="s">
        <v>157</v>
      </c>
      <c r="H44" s="877"/>
      <c r="I44" s="877"/>
      <c r="J44" s="878"/>
      <c r="K44" s="318" t="s">
        <v>138</v>
      </c>
      <c r="L44" s="292"/>
      <c r="M44" s="319"/>
      <c r="N44" s="291" t="s">
        <v>158</v>
      </c>
      <c r="O44" s="292"/>
      <c r="P44" s="320" t="s">
        <v>0</v>
      </c>
      <c r="Q44" s="321" t="s">
        <v>158</v>
      </c>
      <c r="R44" s="292"/>
      <c r="S44" s="319"/>
      <c r="T44" s="322" t="s">
        <v>158</v>
      </c>
      <c r="U44" s="300"/>
      <c r="V44" s="323" t="s">
        <v>0</v>
      </c>
      <c r="W44" s="263" t="s">
        <v>40</v>
      </c>
      <c r="X44" s="652" t="s">
        <v>40</v>
      </c>
      <c r="Y44" s="653"/>
      <c r="Z44" s="263" t="s">
        <v>40</v>
      </c>
      <c r="AA44" s="652" t="s">
        <v>40</v>
      </c>
      <c r="AB44" s="653"/>
    </row>
    <row r="45" spans="1:28" ht="13.15" customHeight="1" x14ac:dyDescent="0.25">
      <c r="A45" s="879" t="s">
        <v>171</v>
      </c>
      <c r="B45" s="776"/>
      <c r="C45" s="776"/>
      <c r="D45" s="882">
        <f>IF(AA51=" ",L51+O51+R51+U51+X51,AA51)</f>
        <v>0</v>
      </c>
      <c r="E45" s="788"/>
      <c r="G45" s="794" t="s">
        <v>159</v>
      </c>
      <c r="H45" s="774"/>
      <c r="I45" s="774"/>
      <c r="J45" s="795"/>
      <c r="K45" s="263">
        <v>10</v>
      </c>
      <c r="L45" s="702"/>
      <c r="M45" s="684"/>
      <c r="N45" s="315">
        <v>20</v>
      </c>
      <c r="O45" s="678" t="s">
        <v>0</v>
      </c>
      <c r="P45" s="708"/>
      <c r="Q45" s="316">
        <v>20</v>
      </c>
      <c r="R45" s="705"/>
      <c r="S45" s="679"/>
      <c r="T45" s="315">
        <v>20</v>
      </c>
      <c r="U45" s="714"/>
      <c r="V45" s="715"/>
      <c r="W45" s="263" t="s">
        <v>40</v>
      </c>
      <c r="X45" s="654" t="s">
        <v>40</v>
      </c>
      <c r="Y45" s="653"/>
      <c r="Z45" s="263" t="s">
        <v>40</v>
      </c>
      <c r="AA45" s="652" t="s">
        <v>40</v>
      </c>
      <c r="AB45" s="653"/>
    </row>
    <row r="46" spans="1:28" ht="13.15" customHeight="1" thickBot="1" x14ac:dyDescent="0.3">
      <c r="A46" s="880"/>
      <c r="B46" s="881"/>
      <c r="C46" s="881"/>
      <c r="D46" s="883"/>
      <c r="E46" s="733"/>
      <c r="G46" s="794" t="s">
        <v>160</v>
      </c>
      <c r="H46" s="774"/>
      <c r="I46" s="774"/>
      <c r="J46" s="795"/>
      <c r="K46" s="263" t="s">
        <v>40</v>
      </c>
      <c r="L46" s="652" t="s">
        <v>40</v>
      </c>
      <c r="M46" s="698"/>
      <c r="N46" s="318" t="s">
        <v>135</v>
      </c>
      <c r="O46" s="292"/>
      <c r="P46" s="320" t="s">
        <v>0</v>
      </c>
      <c r="Q46" s="321" t="s">
        <v>135</v>
      </c>
      <c r="R46" s="292"/>
      <c r="S46" s="319"/>
      <c r="T46" s="322" t="s">
        <v>135</v>
      </c>
      <c r="U46" s="300"/>
      <c r="V46" s="325"/>
      <c r="W46" s="322" t="s">
        <v>135</v>
      </c>
      <c r="X46" s="300"/>
      <c r="Y46" s="326"/>
      <c r="Z46" s="263" t="s">
        <v>40</v>
      </c>
      <c r="AA46" s="652" t="s">
        <v>40</v>
      </c>
      <c r="AB46" s="653"/>
    </row>
    <row r="47" spans="1:28" ht="13.15" customHeight="1" x14ac:dyDescent="0.25">
      <c r="A47" s="910" t="s">
        <v>85</v>
      </c>
      <c r="B47" s="911"/>
      <c r="C47" s="914" t="e">
        <f ca="1">VLOOKUP(A4,TYPY!A$1:D$65536,4,FALSE)</f>
        <v>#N/A</v>
      </c>
      <c r="D47" s="896">
        <f>IF(AA51=" ",D39+D41+D43+D45,D39+D41+D43)</f>
        <v>0</v>
      </c>
      <c r="E47" s="729"/>
      <c r="G47" s="794" t="s">
        <v>161</v>
      </c>
      <c r="H47" s="774"/>
      <c r="I47" s="774"/>
      <c r="J47" s="795"/>
      <c r="K47" s="263" t="s">
        <v>40</v>
      </c>
      <c r="L47" s="652" t="s">
        <v>40</v>
      </c>
      <c r="M47" s="653"/>
      <c r="N47" s="315" t="s">
        <v>40</v>
      </c>
      <c r="O47" s="652" t="s">
        <v>40</v>
      </c>
      <c r="P47" s="680"/>
      <c r="Q47" s="316" t="s">
        <v>40</v>
      </c>
      <c r="R47" s="680" t="s">
        <v>40</v>
      </c>
      <c r="S47" s="653"/>
      <c r="T47" s="315" t="s">
        <v>40</v>
      </c>
      <c r="U47" s="916" t="s">
        <v>40</v>
      </c>
      <c r="V47" s="719"/>
      <c r="W47" s="263">
        <v>10</v>
      </c>
      <c r="X47" s="683"/>
      <c r="Y47" s="684"/>
      <c r="Z47" s="263" t="s">
        <v>40</v>
      </c>
      <c r="AA47" s="652" t="s">
        <v>40</v>
      </c>
      <c r="AB47" s="653"/>
    </row>
    <row r="48" spans="1:28" ht="13.15" customHeight="1" thickBot="1" x14ac:dyDescent="0.3">
      <c r="A48" s="912"/>
      <c r="B48" s="913"/>
      <c r="C48" s="915"/>
      <c r="D48" s="735"/>
      <c r="E48" s="737"/>
      <c r="G48" s="794" t="s">
        <v>162</v>
      </c>
      <c r="H48" s="774"/>
      <c r="I48" s="774"/>
      <c r="J48" s="795"/>
      <c r="K48" s="263" t="s">
        <v>40</v>
      </c>
      <c r="L48" s="652" t="s">
        <v>40</v>
      </c>
      <c r="M48" s="653"/>
      <c r="N48" s="315" t="s">
        <v>40</v>
      </c>
      <c r="O48" s="652" t="s">
        <v>40</v>
      </c>
      <c r="P48" s="680"/>
      <c r="Q48" s="316" t="s">
        <v>40</v>
      </c>
      <c r="R48" s="680" t="s">
        <v>40</v>
      </c>
      <c r="S48" s="653"/>
      <c r="T48" s="315" t="s">
        <v>40</v>
      </c>
      <c r="U48" s="652" t="s">
        <v>44</v>
      </c>
      <c r="V48" s="653" t="s">
        <v>40</v>
      </c>
      <c r="W48" s="263">
        <v>10</v>
      </c>
      <c r="X48" s="678"/>
      <c r="Y48" s="679"/>
      <c r="Z48" s="263" t="s">
        <v>40</v>
      </c>
      <c r="AA48" s="652" t="s">
        <v>40</v>
      </c>
      <c r="AB48" s="653"/>
    </row>
    <row r="49" spans="1:28" ht="13.15" customHeight="1" x14ac:dyDescent="0.25">
      <c r="A49" s="897" t="s">
        <v>86</v>
      </c>
      <c r="B49" s="372"/>
      <c r="C49" s="372"/>
      <c r="D49" s="372"/>
      <c r="E49" s="733"/>
      <c r="G49" s="794" t="s">
        <v>163</v>
      </c>
      <c r="H49" s="774"/>
      <c r="I49" s="774"/>
      <c r="J49" s="795"/>
      <c r="K49" s="263" t="s">
        <v>40</v>
      </c>
      <c r="L49" s="652" t="s">
        <v>40</v>
      </c>
      <c r="M49" s="653"/>
      <c r="N49" s="315" t="s">
        <v>40</v>
      </c>
      <c r="O49" s="652" t="s">
        <v>40</v>
      </c>
      <c r="P49" s="680"/>
      <c r="Q49" s="316" t="s">
        <v>40</v>
      </c>
      <c r="R49" s="680" t="s">
        <v>40</v>
      </c>
      <c r="S49" s="653"/>
      <c r="T49" s="315" t="s">
        <v>40</v>
      </c>
      <c r="U49" s="652" t="s">
        <v>44</v>
      </c>
      <c r="V49" s="653" t="s">
        <v>40</v>
      </c>
      <c r="W49" s="263">
        <v>30</v>
      </c>
      <c r="X49" s="702"/>
      <c r="Y49" s="684"/>
      <c r="Z49" s="263" t="s">
        <v>40</v>
      </c>
      <c r="AA49" s="652" t="s">
        <v>40</v>
      </c>
      <c r="AB49" s="653"/>
    </row>
    <row r="50" spans="1:28" ht="13.15" customHeight="1" thickBot="1" x14ac:dyDescent="0.3">
      <c r="A50" s="891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372"/>
      <c r="C50" s="372"/>
      <c r="D50" s="372"/>
      <c r="E50" s="733"/>
      <c r="G50" s="892" t="s">
        <v>164</v>
      </c>
      <c r="H50" s="776"/>
      <c r="I50" s="776"/>
      <c r="J50" s="893"/>
      <c r="K50" s="327" t="s">
        <v>40</v>
      </c>
      <c r="L50" s="703" t="s">
        <v>40</v>
      </c>
      <c r="M50" s="704"/>
      <c r="N50" s="328" t="s">
        <v>40</v>
      </c>
      <c r="O50" s="709" t="s">
        <v>40</v>
      </c>
      <c r="P50" s="706"/>
      <c r="Q50" s="329" t="s">
        <v>40</v>
      </c>
      <c r="R50" s="706" t="s">
        <v>40</v>
      </c>
      <c r="S50" s="707"/>
      <c r="T50" s="328" t="s">
        <v>40</v>
      </c>
      <c r="U50" s="716" t="s">
        <v>44</v>
      </c>
      <c r="V50" s="717" t="s">
        <v>40</v>
      </c>
      <c r="W50" s="327">
        <v>30</v>
      </c>
      <c r="X50" s="917"/>
      <c r="Y50" s="918"/>
      <c r="Z50" s="327" t="s">
        <v>40</v>
      </c>
      <c r="AA50" s="654" t="s">
        <v>40</v>
      </c>
      <c r="AB50" s="655"/>
    </row>
    <row r="51" spans="1:28" ht="12.6" customHeight="1" thickBot="1" x14ac:dyDescent="0.3">
      <c r="A51" s="735"/>
      <c r="B51" s="736"/>
      <c r="C51" s="736"/>
      <c r="D51" s="736"/>
      <c r="E51" s="737"/>
      <c r="G51" s="844" t="s">
        <v>23</v>
      </c>
      <c r="H51" s="845"/>
      <c r="I51" s="845"/>
      <c r="J51" s="846"/>
      <c r="K51" s="330">
        <v>50</v>
      </c>
      <c r="L51" s="701">
        <f>SUM(L42:M45)</f>
        <v>0</v>
      </c>
      <c r="M51" s="675"/>
      <c r="N51" s="331">
        <v>100</v>
      </c>
      <c r="O51" s="700">
        <f>SUM(P39:P50)</f>
        <v>0</v>
      </c>
      <c r="P51" s="700"/>
      <c r="Q51" s="331">
        <v>100</v>
      </c>
      <c r="R51" s="700">
        <f>SUM(R42:S46)</f>
        <v>0</v>
      </c>
      <c r="S51" s="700"/>
      <c r="T51" s="331">
        <v>100</v>
      </c>
      <c r="U51" s="700">
        <f>SUM(U43:V46)</f>
        <v>0</v>
      </c>
      <c r="V51" s="700"/>
      <c r="W51" s="331">
        <v>100</v>
      </c>
      <c r="X51" s="700">
        <f>SUM(X46:Y50)</f>
        <v>0</v>
      </c>
      <c r="Y51" s="700"/>
      <c r="Z51" s="332" t="s">
        <v>151</v>
      </c>
      <c r="AA51" s="656"/>
      <c r="AB51" s="657"/>
    </row>
    <row r="52" spans="1:28" ht="3" customHeight="1" thickBot="1" x14ac:dyDescent="0.3">
      <c r="AB52" s="333"/>
    </row>
    <row r="53" spans="1:28" ht="13.9" customHeight="1" x14ac:dyDescent="0.25">
      <c r="A53" s="898" t="s">
        <v>0</v>
      </c>
      <c r="B53" s="899"/>
      <c r="C53" s="899"/>
      <c r="D53" s="899"/>
      <c r="E53" s="899"/>
      <c r="F53" s="899"/>
      <c r="G53" s="899"/>
      <c r="H53" s="899"/>
      <c r="I53" s="900"/>
      <c r="K53" s="904" t="s">
        <v>0</v>
      </c>
      <c r="L53" s="905"/>
      <c r="M53" s="905"/>
      <c r="N53" s="906"/>
      <c r="O53" s="334"/>
      <c r="Q53" s="898" t="s">
        <v>0</v>
      </c>
      <c r="R53" s="899"/>
      <c r="S53" s="899"/>
      <c r="T53" s="899"/>
      <c r="U53" s="899"/>
      <c r="V53" s="899"/>
      <c r="W53" s="899"/>
      <c r="X53" s="899"/>
      <c r="Y53" s="899"/>
      <c r="Z53" s="899"/>
      <c r="AA53" s="899"/>
      <c r="AB53" s="900"/>
    </row>
    <row r="54" spans="1:28" ht="2.4500000000000002" customHeight="1" x14ac:dyDescent="0.25">
      <c r="A54" s="901"/>
      <c r="B54" s="902"/>
      <c r="C54" s="902"/>
      <c r="D54" s="902"/>
      <c r="E54" s="902"/>
      <c r="F54" s="902"/>
      <c r="G54" s="902"/>
      <c r="H54" s="902"/>
      <c r="I54" s="903"/>
      <c r="K54" s="907"/>
      <c r="L54" s="908"/>
      <c r="M54" s="908"/>
      <c r="N54" s="909"/>
      <c r="O54" s="334"/>
      <c r="Q54" s="901"/>
      <c r="R54" s="902"/>
      <c r="S54" s="902"/>
      <c r="T54" s="902"/>
      <c r="U54" s="902"/>
      <c r="V54" s="902"/>
      <c r="W54" s="902"/>
      <c r="X54" s="902"/>
      <c r="Y54" s="902"/>
      <c r="Z54" s="902"/>
      <c r="AA54" s="902"/>
      <c r="AB54" s="903"/>
    </row>
    <row r="55" spans="1:28" ht="1.1499999999999999" customHeight="1" x14ac:dyDescent="0.25">
      <c r="A55" s="901"/>
      <c r="B55" s="902"/>
      <c r="C55" s="902"/>
      <c r="D55" s="902"/>
      <c r="E55" s="902"/>
      <c r="F55" s="902"/>
      <c r="G55" s="902"/>
      <c r="H55" s="902"/>
      <c r="I55" s="903"/>
      <c r="K55" s="907"/>
      <c r="L55" s="908"/>
      <c r="M55" s="908"/>
      <c r="N55" s="909"/>
      <c r="O55" s="334"/>
      <c r="Q55" s="901"/>
      <c r="R55" s="902"/>
      <c r="S55" s="902"/>
      <c r="T55" s="902"/>
      <c r="U55" s="902"/>
      <c r="V55" s="902"/>
      <c r="W55" s="902"/>
      <c r="X55" s="902"/>
      <c r="Y55" s="902"/>
      <c r="Z55" s="902"/>
      <c r="AA55" s="902"/>
      <c r="AB55" s="903"/>
    </row>
    <row r="56" spans="1:28" ht="11.45" customHeight="1" x14ac:dyDescent="0.25">
      <c r="A56" s="901"/>
      <c r="B56" s="902"/>
      <c r="C56" s="902"/>
      <c r="D56" s="902"/>
      <c r="E56" s="902"/>
      <c r="F56" s="902"/>
      <c r="G56" s="902"/>
      <c r="H56" s="902"/>
      <c r="I56" s="903"/>
      <c r="K56" s="907"/>
      <c r="L56" s="908"/>
      <c r="M56" s="908"/>
      <c r="N56" s="909"/>
      <c r="O56" s="334"/>
      <c r="Q56" s="901"/>
      <c r="R56" s="902"/>
      <c r="S56" s="902"/>
      <c r="T56" s="902"/>
      <c r="U56" s="902"/>
      <c r="V56" s="902"/>
      <c r="W56" s="902"/>
      <c r="X56" s="902"/>
      <c r="Y56" s="902"/>
      <c r="Z56" s="902"/>
      <c r="AA56" s="902"/>
      <c r="AB56" s="903"/>
    </row>
    <row r="57" spans="1:28" ht="11.45" customHeight="1" thickBot="1" x14ac:dyDescent="0.3">
      <c r="A57" s="894" t="s">
        <v>87</v>
      </c>
      <c r="B57" s="736"/>
      <c r="C57" s="736"/>
      <c r="D57" s="736"/>
      <c r="E57" s="736"/>
      <c r="F57" s="736"/>
      <c r="G57" s="736"/>
      <c r="H57" s="736"/>
      <c r="I57" s="737"/>
      <c r="K57" s="894" t="s">
        <v>165</v>
      </c>
      <c r="L57" s="895"/>
      <c r="M57" s="736"/>
      <c r="N57" s="737"/>
      <c r="O57" s="335"/>
      <c r="Q57" s="894" t="s">
        <v>166</v>
      </c>
      <c r="R57" s="895"/>
      <c r="S57" s="736"/>
      <c r="T57" s="736"/>
      <c r="U57" s="736"/>
      <c r="V57" s="736"/>
      <c r="W57" s="736"/>
      <c r="X57" s="736"/>
      <c r="Y57" s="736"/>
      <c r="Z57" s="736"/>
      <c r="AA57" s="336"/>
      <c r="AB57" s="337"/>
    </row>
  </sheetData>
  <sheetProtection algorithmName="SHA-512" hashValue="ETwFAx8ltGrtkTWEOFA896YbYmv3hTg6jZl87ekq7NXuyniiWIsE4RheAOVk9Wm1Qd1hPskXNs58BC/3F4BF2A==" saltValue="STbHMBjz1WfNaFib35KB7A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28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List46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style="150" customWidth="1"/>
    <col min="2" max="2" width="4.42578125" style="150" customWidth="1"/>
    <col min="3" max="3" width="4.5703125" style="150" customWidth="1"/>
    <col min="4" max="4" width="0.42578125" style="150" customWidth="1"/>
    <col min="5" max="5" width="5.42578125" style="150" customWidth="1"/>
    <col min="6" max="6" width="0.42578125" style="150" customWidth="1"/>
    <col min="7" max="7" width="4.42578125" style="150" customWidth="1"/>
    <col min="8" max="8" width="1.42578125" style="150" customWidth="1"/>
    <col min="9" max="9" width="4.85546875" style="150" customWidth="1"/>
    <col min="10" max="10" width="4.42578125" style="150" customWidth="1"/>
    <col min="11" max="11" width="4.85546875" style="150" customWidth="1"/>
    <col min="12" max="13" width="2.42578125" style="150" customWidth="1"/>
    <col min="14" max="14" width="4.85546875" style="150" customWidth="1"/>
    <col min="15" max="15" width="2.5703125" style="150" customWidth="1"/>
    <col min="16" max="16" width="2.85546875" style="150" customWidth="1"/>
    <col min="17" max="17" width="4.85546875" style="150" customWidth="1"/>
    <col min="18" max="19" width="2.42578125" style="150" customWidth="1"/>
    <col min="20" max="20" width="4.42578125" style="150" customWidth="1"/>
    <col min="21" max="22" width="2.42578125" style="150" customWidth="1"/>
    <col min="23" max="23" width="4.42578125" style="150" customWidth="1"/>
    <col min="24" max="25" width="2.42578125" style="150" customWidth="1"/>
    <col min="26" max="26" width="4.42578125" style="150" customWidth="1"/>
    <col min="27" max="27" width="2.5703125" style="150" customWidth="1"/>
    <col min="28" max="28" width="3" style="150" customWidth="1"/>
    <col min="29" max="16384" width="8.85546875" style="150"/>
  </cols>
  <sheetData>
    <row r="1" spans="1:28" ht="19.899999999999999" customHeight="1" x14ac:dyDescent="0.35">
      <c r="H1" s="724" t="s">
        <v>196</v>
      </c>
      <c r="I1" s="724"/>
      <c r="J1" s="724"/>
      <c r="K1" s="724"/>
      <c r="L1" s="724"/>
      <c r="M1" s="724"/>
      <c r="N1" s="724"/>
      <c r="O1" s="724"/>
      <c r="P1" s="724"/>
      <c r="Q1" s="724"/>
      <c r="R1" s="724"/>
      <c r="S1" s="724"/>
      <c r="T1" s="724"/>
      <c r="U1" s="724"/>
      <c r="V1" s="724"/>
      <c r="W1" s="724"/>
      <c r="X1" s="724"/>
      <c r="Y1" s="724"/>
      <c r="Z1" s="724"/>
      <c r="AA1" s="724"/>
      <c r="AB1" s="724"/>
    </row>
    <row r="2" spans="1:28" ht="14.45" customHeight="1" thickBot="1" x14ac:dyDescent="0.3">
      <c r="H2" s="237" t="s">
        <v>0</v>
      </c>
      <c r="I2" s="725" t="s">
        <v>1</v>
      </c>
      <c r="J2" s="726"/>
      <c r="K2" s="726"/>
      <c r="L2" s="726"/>
      <c r="M2" s="726"/>
      <c r="N2" s="726"/>
      <c r="O2" s="726"/>
      <c r="P2" s="726"/>
      <c r="Q2" s="726"/>
      <c r="R2" s="726"/>
      <c r="S2" s="726"/>
      <c r="T2" s="726"/>
      <c r="U2" s="726"/>
      <c r="V2" s="726"/>
      <c r="W2" s="726"/>
      <c r="X2" s="726"/>
      <c r="Y2" s="726"/>
      <c r="Z2" s="726"/>
      <c r="AA2" s="726"/>
      <c r="AB2" s="726"/>
    </row>
    <row r="3" spans="1:28" ht="18.600000000000001" customHeight="1" thickBot="1" x14ac:dyDescent="0.4">
      <c r="A3" s="727" t="s">
        <v>2</v>
      </c>
      <c r="B3" s="728"/>
      <c r="C3" s="729"/>
      <c r="H3" s="238" t="s">
        <v>0</v>
      </c>
      <c r="I3" s="730" t="s">
        <v>167</v>
      </c>
      <c r="J3" s="731"/>
      <c r="K3" s="731"/>
      <c r="L3" s="731"/>
      <c r="M3" s="731"/>
      <c r="N3" s="731"/>
      <c r="O3" s="731"/>
      <c r="P3" s="731"/>
      <c r="Q3" s="731"/>
      <c r="R3" s="731"/>
      <c r="S3" s="731"/>
      <c r="T3" s="731"/>
      <c r="U3" s="731"/>
      <c r="V3" s="731"/>
      <c r="W3" s="731"/>
      <c r="X3" s="731"/>
      <c r="Y3" s="731"/>
      <c r="Z3" s="731"/>
      <c r="AA3" s="731"/>
      <c r="AB3" s="731"/>
    </row>
    <row r="4" spans="1:28" ht="10.9" customHeight="1" thickBot="1" x14ac:dyDescent="0.3">
      <c r="A4" s="732" t="str">
        <f ca="1">IF(Soupiska!W45="N",Soupiska!B45,"NE")</f>
        <v>NE</v>
      </c>
      <c r="B4" s="372"/>
      <c r="C4" s="733"/>
      <c r="E4" s="738" t="s">
        <v>5</v>
      </c>
      <c r="F4" s="739"/>
      <c r="G4" s="739"/>
      <c r="H4" s="239"/>
      <c r="I4" s="742" t="s">
        <v>91</v>
      </c>
      <c r="J4" s="686"/>
      <c r="K4" s="742" t="s">
        <v>92</v>
      </c>
      <c r="L4" s="743"/>
      <c r="M4" s="686"/>
      <c r="N4" s="640" t="s">
        <v>93</v>
      </c>
      <c r="O4" s="641"/>
      <c r="P4" s="642"/>
      <c r="Q4" s="742" t="s">
        <v>94</v>
      </c>
      <c r="R4" s="743"/>
      <c r="S4" s="686"/>
      <c r="T4" s="742" t="s">
        <v>95</v>
      </c>
      <c r="U4" s="743"/>
      <c r="V4" s="686"/>
      <c r="W4" s="742" t="s">
        <v>96</v>
      </c>
      <c r="X4" s="743"/>
      <c r="Y4" s="686"/>
      <c r="Z4" s="742" t="s">
        <v>96</v>
      </c>
      <c r="AA4" s="743"/>
      <c r="AB4" s="686"/>
    </row>
    <row r="5" spans="1:28" ht="11.45" customHeight="1" thickBot="1" x14ac:dyDescent="0.3">
      <c r="A5" s="734"/>
      <c r="B5" s="372"/>
      <c r="C5" s="733"/>
      <c r="D5" s="240"/>
      <c r="E5" s="740"/>
      <c r="F5" s="741"/>
      <c r="G5" s="741"/>
      <c r="H5" s="241"/>
      <c r="I5" s="742" t="s">
        <v>97</v>
      </c>
      <c r="J5" s="686"/>
      <c r="K5" s="742" t="s">
        <v>98</v>
      </c>
      <c r="L5" s="743"/>
      <c r="M5" s="686"/>
      <c r="N5" s="643"/>
      <c r="O5" s="644"/>
      <c r="P5" s="645"/>
      <c r="Q5" s="742" t="s">
        <v>99</v>
      </c>
      <c r="R5" s="743"/>
      <c r="S5" s="686"/>
      <c r="T5" s="742" t="s">
        <v>100</v>
      </c>
      <c r="U5" s="743"/>
      <c r="V5" s="686"/>
      <c r="W5" s="742" t="s">
        <v>101</v>
      </c>
      <c r="X5" s="743"/>
      <c r="Y5" s="686"/>
      <c r="Z5" s="742" t="s">
        <v>102</v>
      </c>
      <c r="AA5" s="743"/>
      <c r="AB5" s="744"/>
    </row>
    <row r="6" spans="1:28" ht="12" customHeight="1" x14ac:dyDescent="0.25">
      <c r="A6" s="734"/>
      <c r="B6" s="372"/>
      <c r="C6" s="733"/>
      <c r="D6" s="240"/>
      <c r="E6" s="773" t="s">
        <v>20</v>
      </c>
      <c r="F6" s="774"/>
      <c r="G6" s="774"/>
      <c r="H6" s="242"/>
      <c r="I6" s="243">
        <v>40</v>
      </c>
      <c r="J6" s="244"/>
      <c r="K6" s="245">
        <v>80</v>
      </c>
      <c r="L6" s="630"/>
      <c r="M6" s="631"/>
      <c r="N6" s="246">
        <v>80</v>
      </c>
      <c r="O6" s="636"/>
      <c r="P6" s="637"/>
      <c r="Q6" s="245" t="s">
        <v>103</v>
      </c>
      <c r="R6" s="745"/>
      <c r="S6" s="637"/>
      <c r="T6" s="245">
        <v>80</v>
      </c>
      <c r="U6" s="710"/>
      <c r="V6" s="711"/>
      <c r="W6" s="247">
        <v>80</v>
      </c>
      <c r="X6" s="636"/>
      <c r="Y6" s="637"/>
      <c r="Z6" s="247">
        <v>80</v>
      </c>
      <c r="AA6" s="636"/>
      <c r="AB6" s="637"/>
    </row>
    <row r="7" spans="1:28" ht="12" customHeight="1" thickBot="1" x14ac:dyDescent="0.3">
      <c r="A7" s="735"/>
      <c r="B7" s="736"/>
      <c r="C7" s="737"/>
      <c r="D7" s="240"/>
      <c r="E7" s="775" t="s">
        <v>21</v>
      </c>
      <c r="F7" s="776"/>
      <c r="G7" s="776"/>
      <c r="H7" s="248"/>
      <c r="I7" s="249">
        <v>10</v>
      </c>
      <c r="J7" s="250"/>
      <c r="K7" s="251">
        <v>20</v>
      </c>
      <c r="L7" s="632" t="s">
        <v>0</v>
      </c>
      <c r="M7" s="633"/>
      <c r="N7" s="252">
        <v>20</v>
      </c>
      <c r="O7" s="638"/>
      <c r="P7" s="639"/>
      <c r="Q7" s="251">
        <v>20</v>
      </c>
      <c r="R7" s="746" t="s">
        <v>0</v>
      </c>
      <c r="S7" s="747"/>
      <c r="T7" s="253">
        <v>20</v>
      </c>
      <c r="U7" s="710"/>
      <c r="V7" s="711"/>
      <c r="W7" s="254">
        <v>20</v>
      </c>
      <c r="X7" s="638"/>
      <c r="Y7" s="639"/>
      <c r="Z7" s="254">
        <v>20</v>
      </c>
      <c r="AA7" s="638"/>
      <c r="AB7" s="639"/>
    </row>
    <row r="8" spans="1:28" ht="13.9" customHeight="1" thickBot="1" x14ac:dyDescent="0.3">
      <c r="A8" s="255"/>
      <c r="B8" s="255"/>
      <c r="C8" s="240"/>
      <c r="D8" s="240"/>
      <c r="E8" s="777" t="s">
        <v>23</v>
      </c>
      <c r="F8" s="778"/>
      <c r="G8" s="778"/>
      <c r="H8" s="256"/>
      <c r="I8" s="257">
        <v>50</v>
      </c>
      <c r="J8" s="258">
        <f>SUM(J6:J7)</f>
        <v>0</v>
      </c>
      <c r="K8" s="259">
        <v>100</v>
      </c>
      <c r="L8" s="634">
        <f>SUM(L6:M7)</f>
        <v>0</v>
      </c>
      <c r="M8" s="635"/>
      <c r="N8" s="259">
        <v>100</v>
      </c>
      <c r="O8" s="634">
        <f>SUM(O6:O7)</f>
        <v>0</v>
      </c>
      <c r="P8" s="635"/>
      <c r="Q8" s="259">
        <v>100</v>
      </c>
      <c r="R8" s="634">
        <f>SUM(R6:S7)</f>
        <v>0</v>
      </c>
      <c r="S8" s="635"/>
      <c r="T8" s="259">
        <v>100</v>
      </c>
      <c r="U8" s="634">
        <f>SUM(U6:V7)</f>
        <v>0</v>
      </c>
      <c r="V8" s="635"/>
      <c r="W8" s="259">
        <v>100</v>
      </c>
      <c r="X8" s="634">
        <f>SUM(X6:Y7)</f>
        <v>0</v>
      </c>
      <c r="Y8" s="635"/>
      <c r="Z8" s="259">
        <v>100</v>
      </c>
      <c r="AA8" s="634">
        <f>SUM(AA6:AB7)</f>
        <v>0</v>
      </c>
      <c r="AB8" s="635"/>
    </row>
    <row r="9" spans="1:28" ht="0.6" customHeight="1" thickBot="1" x14ac:dyDescent="0.3">
      <c r="A9" s="255"/>
      <c r="B9" s="255"/>
      <c r="C9" s="240"/>
      <c r="D9" s="240"/>
      <c r="E9" s="240"/>
      <c r="F9" s="240"/>
      <c r="G9" s="240"/>
      <c r="P9" s="260"/>
    </row>
    <row r="10" spans="1:28" ht="13.9" customHeight="1" thickBot="1" x14ac:dyDescent="0.3">
      <c r="A10" s="779" t="s">
        <v>4</v>
      </c>
      <c r="B10" s="736"/>
      <c r="C10" s="736"/>
      <c r="D10" s="736"/>
      <c r="E10" s="736"/>
      <c r="F10" s="736"/>
      <c r="G10" s="736"/>
      <c r="I10" s="748" t="s">
        <v>27</v>
      </c>
      <c r="J10" s="749"/>
      <c r="K10" s="749"/>
      <c r="L10" s="749"/>
      <c r="M10" s="750"/>
      <c r="N10" s="769" t="s">
        <v>91</v>
      </c>
      <c r="O10" s="769"/>
      <c r="P10" s="770"/>
      <c r="Q10" s="782" t="s">
        <v>104</v>
      </c>
      <c r="R10" s="780"/>
      <c r="S10" s="781"/>
      <c r="T10" s="782" t="s">
        <v>94</v>
      </c>
      <c r="U10" s="780"/>
      <c r="V10" s="781"/>
      <c r="W10" s="782" t="s">
        <v>105</v>
      </c>
      <c r="X10" s="780"/>
      <c r="Y10" s="783"/>
      <c r="Z10" s="748" t="s">
        <v>106</v>
      </c>
      <c r="AA10" s="749"/>
      <c r="AB10" s="750"/>
    </row>
    <row r="11" spans="1:28" ht="13.9" customHeight="1" thickBot="1" x14ac:dyDescent="0.3">
      <c r="A11" s="757" t="s">
        <v>10</v>
      </c>
      <c r="B11" s="728"/>
      <c r="C11" s="760">
        <f>Soupiska!C45</f>
        <v>0</v>
      </c>
      <c r="D11" s="728"/>
      <c r="E11" s="728"/>
      <c r="F11" s="728"/>
      <c r="G11" s="729"/>
      <c r="I11" s="751"/>
      <c r="J11" s="752"/>
      <c r="K11" s="752"/>
      <c r="L11" s="752"/>
      <c r="M11" s="753"/>
      <c r="N11" s="763" t="s">
        <v>97</v>
      </c>
      <c r="O11" s="764"/>
      <c r="P11" s="765"/>
      <c r="Q11" s="769" t="s">
        <v>107</v>
      </c>
      <c r="R11" s="769"/>
      <c r="S11" s="770"/>
      <c r="T11" s="771" t="s">
        <v>99</v>
      </c>
      <c r="U11" s="769"/>
      <c r="V11" s="770"/>
      <c r="W11" s="771" t="s">
        <v>108</v>
      </c>
      <c r="X11" s="769"/>
      <c r="Y11" s="772"/>
      <c r="Z11" s="751"/>
      <c r="AA11" s="752"/>
      <c r="AB11" s="753"/>
    </row>
    <row r="12" spans="1:28" ht="13.9" customHeight="1" thickBot="1" x14ac:dyDescent="0.3">
      <c r="A12" s="758"/>
      <c r="B12" s="759"/>
      <c r="C12" s="761"/>
      <c r="D12" s="759"/>
      <c r="E12" s="759"/>
      <c r="F12" s="759"/>
      <c r="G12" s="762"/>
      <c r="H12" s="261"/>
      <c r="I12" s="754"/>
      <c r="J12" s="755"/>
      <c r="K12" s="755"/>
      <c r="L12" s="755"/>
      <c r="M12" s="756"/>
      <c r="N12" s="766"/>
      <c r="O12" s="767"/>
      <c r="P12" s="768"/>
      <c r="Q12" s="780" t="s">
        <v>109</v>
      </c>
      <c r="R12" s="780"/>
      <c r="S12" s="781"/>
      <c r="T12" s="782" t="s">
        <v>110</v>
      </c>
      <c r="U12" s="780"/>
      <c r="V12" s="781"/>
      <c r="W12" s="782" t="s">
        <v>111</v>
      </c>
      <c r="X12" s="780"/>
      <c r="Y12" s="783"/>
      <c r="Z12" s="754"/>
      <c r="AA12" s="755"/>
      <c r="AB12" s="756"/>
    </row>
    <row r="13" spans="1:28" ht="13.15" customHeight="1" x14ac:dyDescent="0.25">
      <c r="A13" s="784" t="s">
        <v>112</v>
      </c>
      <c r="B13" s="785"/>
      <c r="C13" s="786">
        <f>Soupiska!E45</f>
        <v>0</v>
      </c>
      <c r="D13" s="787"/>
      <c r="E13" s="787"/>
      <c r="F13" s="787"/>
      <c r="G13" s="788"/>
      <c r="I13" s="789" t="s">
        <v>113</v>
      </c>
      <c r="J13" s="790"/>
      <c r="K13" s="790"/>
      <c r="L13" s="790"/>
      <c r="M13" s="791"/>
      <c r="N13" s="262">
        <v>10</v>
      </c>
      <c r="O13" s="800"/>
      <c r="P13" s="801"/>
      <c r="Q13" s="245">
        <v>10</v>
      </c>
      <c r="R13" s="650" t="s">
        <v>0</v>
      </c>
      <c r="S13" s="651"/>
      <c r="T13" s="245">
        <v>10</v>
      </c>
      <c r="U13" s="1214" t="s">
        <v>0</v>
      </c>
      <c r="V13" s="1215"/>
      <c r="W13" s="245">
        <v>10</v>
      </c>
      <c r="X13" s="650" t="s">
        <v>0</v>
      </c>
      <c r="Y13" s="651"/>
      <c r="Z13" s="262">
        <v>10</v>
      </c>
      <c r="AA13" s="658"/>
      <c r="AB13" s="659"/>
    </row>
    <row r="14" spans="1:28" ht="13.15" customHeight="1" x14ac:dyDescent="0.25">
      <c r="A14" s="792" t="s">
        <v>114</v>
      </c>
      <c r="B14" s="793"/>
      <c r="C14" s="761"/>
      <c r="D14" s="759"/>
      <c r="E14" s="759"/>
      <c r="F14" s="759"/>
      <c r="G14" s="762"/>
      <c r="I14" s="794" t="s">
        <v>115</v>
      </c>
      <c r="J14" s="774"/>
      <c r="K14" s="774"/>
      <c r="L14" s="774"/>
      <c r="M14" s="795"/>
      <c r="N14" s="263">
        <v>10</v>
      </c>
      <c r="O14" s="646" t="s">
        <v>116</v>
      </c>
      <c r="P14" s="647"/>
      <c r="Q14" s="263">
        <v>10</v>
      </c>
      <c r="R14" s="646" t="s">
        <v>0</v>
      </c>
      <c r="S14" s="647"/>
      <c r="T14" s="263" t="s">
        <v>40</v>
      </c>
      <c r="U14" s="680" t="s">
        <v>40</v>
      </c>
      <c r="V14" s="653"/>
      <c r="W14" s="263" t="s">
        <v>40</v>
      </c>
      <c r="X14" s="626" t="s">
        <v>40</v>
      </c>
      <c r="Y14" s="627"/>
      <c r="Z14" s="263">
        <v>10</v>
      </c>
      <c r="AA14" s="660"/>
      <c r="AB14" s="661"/>
    </row>
    <row r="15" spans="1:28" ht="13.15" customHeight="1" x14ac:dyDescent="0.25">
      <c r="A15" s="264" t="s">
        <v>22</v>
      </c>
      <c r="B15" s="265"/>
      <c r="C15" s="807">
        <f>Soupiska!I45</f>
        <v>0</v>
      </c>
      <c r="D15" s="797"/>
      <c r="E15" s="797"/>
      <c r="F15" s="797"/>
      <c r="G15" s="798"/>
      <c r="I15" s="794" t="s">
        <v>117</v>
      </c>
      <c r="J15" s="774"/>
      <c r="K15" s="774"/>
      <c r="L15" s="774"/>
      <c r="M15" s="795"/>
      <c r="N15" s="263" t="s">
        <v>40</v>
      </c>
      <c r="O15" s="626" t="s">
        <v>40</v>
      </c>
      <c r="P15" s="627"/>
      <c r="Q15" s="263" t="s">
        <v>40</v>
      </c>
      <c r="R15" s="626" t="s">
        <v>40</v>
      </c>
      <c r="S15" s="627"/>
      <c r="T15" s="266">
        <v>10</v>
      </c>
      <c r="U15" s="710" t="s">
        <v>0</v>
      </c>
      <c r="V15" s="711"/>
      <c r="W15" s="263">
        <v>10</v>
      </c>
      <c r="X15" s="662"/>
      <c r="Y15" s="663"/>
      <c r="Z15" s="263" t="s">
        <v>40</v>
      </c>
      <c r="AA15" s="626" t="s">
        <v>40</v>
      </c>
      <c r="AB15" s="627"/>
    </row>
    <row r="16" spans="1:28" ht="13.15" customHeight="1" x14ac:dyDescent="0.25">
      <c r="A16" s="264" t="s">
        <v>24</v>
      </c>
      <c r="B16" s="265"/>
      <c r="C16" s="807">
        <f>Soupiska!K45</f>
        <v>0</v>
      </c>
      <c r="D16" s="797"/>
      <c r="E16" s="797"/>
      <c r="F16" s="797"/>
      <c r="G16" s="798"/>
      <c r="I16" s="794" t="s">
        <v>118</v>
      </c>
      <c r="J16" s="774"/>
      <c r="K16" s="774"/>
      <c r="L16" s="774"/>
      <c r="M16" s="795"/>
      <c r="N16" s="263">
        <v>10</v>
      </c>
      <c r="O16" s="646" t="s">
        <v>116</v>
      </c>
      <c r="P16" s="647"/>
      <c r="Q16" s="263">
        <v>10</v>
      </c>
      <c r="R16" s="646" t="s">
        <v>0</v>
      </c>
      <c r="S16" s="647"/>
      <c r="T16" s="266">
        <v>10</v>
      </c>
      <c r="U16" s="710"/>
      <c r="V16" s="711" t="s">
        <v>0</v>
      </c>
      <c r="W16" s="263" t="s">
        <v>119</v>
      </c>
      <c r="X16" s="646" t="s">
        <v>0</v>
      </c>
      <c r="Y16" s="647"/>
      <c r="Z16" s="263">
        <v>10</v>
      </c>
      <c r="AA16" s="660"/>
      <c r="AB16" s="661"/>
    </row>
    <row r="17" spans="1:28" ht="13.15" customHeight="1" x14ac:dyDescent="0.25">
      <c r="A17" s="264" t="s">
        <v>120</v>
      </c>
      <c r="B17" s="265"/>
      <c r="C17" s="808">
        <f>Soupiska!L45</f>
        <v>0</v>
      </c>
      <c r="D17" s="809"/>
      <c r="E17" s="809"/>
      <c r="F17" s="809"/>
      <c r="G17" s="810"/>
      <c r="I17" s="794" t="s">
        <v>121</v>
      </c>
      <c r="J17" s="774"/>
      <c r="K17" s="774"/>
      <c r="L17" s="774"/>
      <c r="M17" s="795"/>
      <c r="N17" s="263" t="s">
        <v>40</v>
      </c>
      <c r="O17" s="626" t="s">
        <v>40</v>
      </c>
      <c r="P17" s="627"/>
      <c r="Q17" s="263">
        <v>10</v>
      </c>
      <c r="R17" s="646"/>
      <c r="S17" s="647"/>
      <c r="T17" s="266">
        <v>10</v>
      </c>
      <c r="U17" s="710"/>
      <c r="V17" s="711" t="s">
        <v>0</v>
      </c>
      <c r="W17" s="263">
        <v>10</v>
      </c>
      <c r="X17" s="662"/>
      <c r="Y17" s="663"/>
      <c r="Z17" s="263">
        <v>10</v>
      </c>
      <c r="AA17" s="662"/>
      <c r="AB17" s="663"/>
    </row>
    <row r="18" spans="1:28" ht="13.15" customHeight="1" x14ac:dyDescent="0.25">
      <c r="A18" s="264" t="s">
        <v>26</v>
      </c>
      <c r="B18" s="265"/>
      <c r="C18" s="807">
        <f>Soupiska!N45</f>
        <v>0</v>
      </c>
      <c r="D18" s="797"/>
      <c r="E18" s="797"/>
      <c r="F18" s="797"/>
      <c r="G18" s="798"/>
      <c r="I18" s="794" t="s">
        <v>122</v>
      </c>
      <c r="J18" s="774"/>
      <c r="K18" s="774"/>
      <c r="L18" s="774"/>
      <c r="M18" s="795"/>
      <c r="N18" s="263" t="s">
        <v>40</v>
      </c>
      <c r="O18" s="626" t="s">
        <v>40</v>
      </c>
      <c r="P18" s="627"/>
      <c r="Q18" s="263">
        <v>10</v>
      </c>
      <c r="R18" s="646" t="s">
        <v>0</v>
      </c>
      <c r="S18" s="647"/>
      <c r="T18" s="266">
        <v>10</v>
      </c>
      <c r="U18" s="710"/>
      <c r="V18" s="711" t="s">
        <v>0</v>
      </c>
      <c r="W18" s="263">
        <v>10</v>
      </c>
      <c r="X18" s="646" t="s">
        <v>0</v>
      </c>
      <c r="Y18" s="647"/>
      <c r="Z18" s="263" t="s">
        <v>40</v>
      </c>
      <c r="AA18" s="626" t="s">
        <v>40</v>
      </c>
      <c r="AB18" s="627"/>
    </row>
    <row r="19" spans="1:28" ht="13.15" customHeight="1" thickBot="1" x14ac:dyDescent="0.3">
      <c r="A19" s="267" t="s">
        <v>34</v>
      </c>
      <c r="B19" s="268"/>
      <c r="C19" s="1216">
        <f>Soupiska!P45</f>
        <v>0</v>
      </c>
      <c r="D19" s="803"/>
      <c r="E19" s="803"/>
      <c r="F19" s="803"/>
      <c r="G19" s="804"/>
      <c r="I19" s="794" t="s">
        <v>49</v>
      </c>
      <c r="J19" s="774"/>
      <c r="K19" s="774"/>
      <c r="L19" s="774"/>
      <c r="M19" s="795"/>
      <c r="N19" s="263">
        <v>10</v>
      </c>
      <c r="O19" s="646" t="s">
        <v>0</v>
      </c>
      <c r="P19" s="647"/>
      <c r="Q19" s="263">
        <v>10</v>
      </c>
      <c r="R19" s="646" t="s">
        <v>0</v>
      </c>
      <c r="S19" s="647"/>
      <c r="T19" s="269" t="s">
        <v>44</v>
      </c>
      <c r="U19" s="710"/>
      <c r="V19" s="711" t="s">
        <v>40</v>
      </c>
      <c r="W19" s="263" t="s">
        <v>40</v>
      </c>
      <c r="X19" s="626" t="s">
        <v>40</v>
      </c>
      <c r="Y19" s="627"/>
      <c r="Z19" s="263">
        <v>10</v>
      </c>
      <c r="AA19" s="662"/>
      <c r="AB19" s="663"/>
    </row>
    <row r="20" spans="1:28" ht="13.15" customHeight="1" thickBot="1" x14ac:dyDescent="0.3">
      <c r="A20" s="805" t="s">
        <v>37</v>
      </c>
      <c r="B20" s="806"/>
      <c r="C20" s="806"/>
      <c r="D20" s="806"/>
      <c r="E20" s="806"/>
      <c r="F20" s="806"/>
      <c r="G20" s="806"/>
      <c r="I20" s="794" t="s">
        <v>123</v>
      </c>
      <c r="J20" s="774"/>
      <c r="K20" s="774"/>
      <c r="L20" s="774"/>
      <c r="M20" s="795"/>
      <c r="N20" s="263" t="s">
        <v>40</v>
      </c>
      <c r="O20" s="626" t="s">
        <v>40</v>
      </c>
      <c r="P20" s="627"/>
      <c r="Q20" s="263">
        <v>10</v>
      </c>
      <c r="R20" s="646" t="s">
        <v>0</v>
      </c>
      <c r="S20" s="647"/>
      <c r="T20" s="266">
        <v>10</v>
      </c>
      <c r="U20" s="710"/>
      <c r="V20" s="711" t="s">
        <v>0</v>
      </c>
      <c r="W20" s="263" t="s">
        <v>40</v>
      </c>
      <c r="X20" s="626" t="s">
        <v>40</v>
      </c>
      <c r="Y20" s="627"/>
      <c r="Z20" s="263" t="s">
        <v>40</v>
      </c>
      <c r="AA20" s="626" t="s">
        <v>40</v>
      </c>
      <c r="AB20" s="627"/>
    </row>
    <row r="21" spans="1:28" ht="13.15" customHeight="1" x14ac:dyDescent="0.25">
      <c r="A21" s="826" t="s">
        <v>10</v>
      </c>
      <c r="B21" s="827"/>
      <c r="C21" s="828">
        <f>Soupiska!C46</f>
        <v>0</v>
      </c>
      <c r="D21" s="827"/>
      <c r="E21" s="827"/>
      <c r="F21" s="827"/>
      <c r="G21" s="829"/>
      <c r="I21" s="794" t="s">
        <v>124</v>
      </c>
      <c r="J21" s="774"/>
      <c r="K21" s="774"/>
      <c r="L21" s="774"/>
      <c r="M21" s="795"/>
      <c r="N21" s="263" t="s">
        <v>40</v>
      </c>
      <c r="O21" s="626" t="s">
        <v>40</v>
      </c>
      <c r="P21" s="627"/>
      <c r="Q21" s="263">
        <v>10</v>
      </c>
      <c r="R21" s="646" t="s">
        <v>0</v>
      </c>
      <c r="S21" s="647"/>
      <c r="T21" s="269" t="s">
        <v>40</v>
      </c>
      <c r="U21" s="718" t="s">
        <v>44</v>
      </c>
      <c r="V21" s="719"/>
      <c r="W21" s="263">
        <v>10</v>
      </c>
      <c r="X21" s="646" t="s">
        <v>0</v>
      </c>
      <c r="Y21" s="647"/>
      <c r="Z21" s="263" t="s">
        <v>40</v>
      </c>
      <c r="AA21" s="626" t="s">
        <v>40</v>
      </c>
      <c r="AB21" s="627"/>
    </row>
    <row r="22" spans="1:28" ht="13.15" customHeight="1" x14ac:dyDescent="0.25">
      <c r="A22" s="819" t="s">
        <v>38</v>
      </c>
      <c r="B22" s="820"/>
      <c r="C22" s="830">
        <f>Soupiska!E46</f>
        <v>0</v>
      </c>
      <c r="D22" s="820"/>
      <c r="E22" s="820"/>
      <c r="F22" s="820"/>
      <c r="G22" s="822"/>
      <c r="I22" s="794" t="s">
        <v>125</v>
      </c>
      <c r="J22" s="774"/>
      <c r="K22" s="774"/>
      <c r="L22" s="774"/>
      <c r="M22" s="795"/>
      <c r="N22" s="263" t="s">
        <v>40</v>
      </c>
      <c r="O22" s="626" t="s">
        <v>40</v>
      </c>
      <c r="P22" s="627"/>
      <c r="Q22" s="263" t="s">
        <v>40</v>
      </c>
      <c r="R22" s="626" t="s">
        <v>40</v>
      </c>
      <c r="S22" s="627"/>
      <c r="T22" s="266">
        <v>10</v>
      </c>
      <c r="U22" s="710"/>
      <c r="V22" s="711" t="s">
        <v>0</v>
      </c>
      <c r="W22" s="263">
        <v>10</v>
      </c>
      <c r="X22" s="646" t="s">
        <v>0</v>
      </c>
      <c r="Y22" s="647"/>
      <c r="Z22" s="263" t="s">
        <v>40</v>
      </c>
      <c r="AA22" s="626" t="s">
        <v>40</v>
      </c>
      <c r="AB22" s="627"/>
    </row>
    <row r="23" spans="1:28" ht="13.15" customHeight="1" x14ac:dyDescent="0.25">
      <c r="A23" s="811" t="s">
        <v>42</v>
      </c>
      <c r="B23" s="812"/>
      <c r="C23" s="815">
        <f>Soupiska!I46</f>
        <v>0</v>
      </c>
      <c r="D23" s="812"/>
      <c r="E23" s="812"/>
      <c r="F23" s="812"/>
      <c r="G23" s="816"/>
      <c r="I23" s="794" t="s">
        <v>126</v>
      </c>
      <c r="J23" s="774"/>
      <c r="K23" s="774"/>
      <c r="L23" s="774"/>
      <c r="M23" s="795"/>
      <c r="N23" s="263" t="s">
        <v>40</v>
      </c>
      <c r="O23" s="626" t="s">
        <v>40</v>
      </c>
      <c r="P23" s="627"/>
      <c r="Q23" s="263">
        <v>10</v>
      </c>
      <c r="R23" s="646" t="s">
        <v>0</v>
      </c>
      <c r="S23" s="647"/>
      <c r="T23" s="266">
        <v>10</v>
      </c>
      <c r="U23" s="710"/>
      <c r="V23" s="711" t="s">
        <v>0</v>
      </c>
      <c r="W23" s="263">
        <v>10</v>
      </c>
      <c r="X23" s="646" t="s">
        <v>0</v>
      </c>
      <c r="Y23" s="647"/>
      <c r="Z23" s="263" t="s">
        <v>40</v>
      </c>
      <c r="AA23" s="626" t="s">
        <v>40</v>
      </c>
      <c r="AB23" s="627"/>
    </row>
    <row r="24" spans="1:28" ht="13.15" customHeight="1" x14ac:dyDescent="0.25">
      <c r="A24" s="813"/>
      <c r="B24" s="814"/>
      <c r="C24" s="817"/>
      <c r="D24" s="814"/>
      <c r="E24" s="814"/>
      <c r="F24" s="814"/>
      <c r="G24" s="818"/>
      <c r="I24" s="794" t="s">
        <v>127</v>
      </c>
      <c r="J24" s="774"/>
      <c r="K24" s="774"/>
      <c r="L24" s="774"/>
      <c r="M24" s="795"/>
      <c r="N24" s="263" t="s">
        <v>40</v>
      </c>
      <c r="O24" s="626" t="s">
        <v>40</v>
      </c>
      <c r="P24" s="627"/>
      <c r="Q24" s="263" t="s">
        <v>40</v>
      </c>
      <c r="R24" s="626" t="s">
        <v>40</v>
      </c>
      <c r="S24" s="627"/>
      <c r="T24" s="266">
        <v>10</v>
      </c>
      <c r="U24" s="710"/>
      <c r="V24" s="711" t="s">
        <v>116</v>
      </c>
      <c r="W24" s="263">
        <v>10</v>
      </c>
      <c r="X24" s="648"/>
      <c r="Y24" s="649"/>
      <c r="Z24" s="263" t="s">
        <v>40</v>
      </c>
      <c r="AA24" s="626" t="s">
        <v>40</v>
      </c>
      <c r="AB24" s="627"/>
    </row>
    <row r="25" spans="1:28" ht="13.15" customHeight="1" thickBot="1" x14ac:dyDescent="0.3">
      <c r="A25" s="819" t="s">
        <v>25</v>
      </c>
      <c r="B25" s="820"/>
      <c r="C25" s="821" t="e">
        <f ca="1">DATE(IF(MID(Soupiska!C47,1,2)*1 &gt; YEAR(TODAY())-2000, 1900, 2000) + MID(Soupiska!C47,1,2), MOD(MID(Soupiska!C47,3,2),50), MID(Soupiska!C47,5,2))</f>
        <v>#VALUE!</v>
      </c>
      <c r="D25" s="820"/>
      <c r="E25" s="820"/>
      <c r="F25" s="820"/>
      <c r="G25" s="822"/>
      <c r="I25" s="823" t="s">
        <v>128</v>
      </c>
      <c r="J25" s="824"/>
      <c r="K25" s="824"/>
      <c r="L25" s="824"/>
      <c r="M25" s="825"/>
      <c r="N25" s="270">
        <v>10</v>
      </c>
      <c r="O25" s="628" t="s">
        <v>0</v>
      </c>
      <c r="P25" s="629"/>
      <c r="Q25" s="270">
        <v>10</v>
      </c>
      <c r="R25" s="628" t="s">
        <v>0</v>
      </c>
      <c r="S25" s="629"/>
      <c r="T25" s="271">
        <v>10</v>
      </c>
      <c r="U25" s="710"/>
      <c r="V25" s="711" t="s">
        <v>0</v>
      </c>
      <c r="W25" s="270">
        <v>10</v>
      </c>
      <c r="X25" s="628" t="s">
        <v>0</v>
      </c>
      <c r="Y25" s="629"/>
      <c r="Z25" s="270">
        <v>10</v>
      </c>
      <c r="AA25" s="664"/>
      <c r="AB25" s="665"/>
    </row>
    <row r="26" spans="1:28" ht="13.15" customHeight="1" thickBot="1" x14ac:dyDescent="0.3">
      <c r="A26" s="840" t="s">
        <v>47</v>
      </c>
      <c r="B26" s="841"/>
      <c r="C26" s="842">
        <f>Soupiska!I47</f>
        <v>0</v>
      </c>
      <c r="D26" s="841"/>
      <c r="E26" s="841"/>
      <c r="F26" s="841"/>
      <c r="G26" s="843"/>
      <c r="I26" s="844" t="s">
        <v>23</v>
      </c>
      <c r="J26" s="845"/>
      <c r="K26" s="845"/>
      <c r="L26" s="845"/>
      <c r="M26" s="846"/>
      <c r="N26" s="272">
        <v>50</v>
      </c>
      <c r="O26" s="666">
        <f>SUM(O13:P25)</f>
        <v>0</v>
      </c>
      <c r="P26" s="666"/>
      <c r="Q26" s="273">
        <v>100</v>
      </c>
      <c r="R26" s="666">
        <f>SUM(R13:S25)</f>
        <v>0</v>
      </c>
      <c r="S26" s="666"/>
      <c r="T26" s="273">
        <v>100</v>
      </c>
      <c r="U26" s="666">
        <f>SUM(U13:V25)</f>
        <v>0</v>
      </c>
      <c r="V26" s="666"/>
      <c r="W26" s="273">
        <v>100</v>
      </c>
      <c r="X26" s="666">
        <f>SUM(X13:Y25)</f>
        <v>0</v>
      </c>
      <c r="Y26" s="666"/>
      <c r="Z26" s="273">
        <v>60</v>
      </c>
      <c r="AA26" s="666">
        <f>SUM(AA13:AB25)</f>
        <v>0</v>
      </c>
      <c r="AB26" s="667"/>
    </row>
    <row r="27" spans="1:28" ht="1.9" customHeight="1" thickBot="1" x14ac:dyDescent="0.3">
      <c r="A27" s="255"/>
      <c r="B27" s="255"/>
      <c r="C27" s="240"/>
      <c r="D27" s="240"/>
      <c r="E27" s="240"/>
      <c r="F27" s="240"/>
      <c r="G27" s="240"/>
      <c r="I27" s="274"/>
      <c r="J27" s="274"/>
      <c r="K27" s="274"/>
      <c r="L27" s="274"/>
      <c r="M27" s="274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4"/>
    </row>
    <row r="28" spans="1:28" ht="13.9" customHeight="1" thickBot="1" x14ac:dyDescent="0.3">
      <c r="A28" s="779" t="s">
        <v>50</v>
      </c>
      <c r="B28" s="736"/>
      <c r="C28" s="736"/>
      <c r="D28" s="736"/>
      <c r="E28" s="736"/>
      <c r="F28" s="240"/>
      <c r="G28" s="847" t="s">
        <v>66</v>
      </c>
      <c r="H28" s="848"/>
      <c r="I28" s="848"/>
      <c r="J28" s="849"/>
      <c r="K28" s="685" t="s">
        <v>91</v>
      </c>
      <c r="L28" s="685"/>
      <c r="M28" s="686"/>
      <c r="N28" s="687" t="s">
        <v>129</v>
      </c>
      <c r="O28" s="685"/>
      <c r="P28" s="688"/>
      <c r="Q28" s="831" t="s">
        <v>94</v>
      </c>
      <c r="R28" s="832"/>
      <c r="S28" s="833"/>
      <c r="T28" s="685" t="s">
        <v>95</v>
      </c>
      <c r="U28" s="685"/>
      <c r="V28" s="686"/>
      <c r="W28" s="687" t="s">
        <v>130</v>
      </c>
      <c r="X28" s="685"/>
      <c r="Y28" s="688"/>
      <c r="Z28" s="831" t="s">
        <v>131</v>
      </c>
      <c r="AA28" s="832"/>
      <c r="AB28" s="833"/>
    </row>
    <row r="29" spans="1:28" ht="13.15" customHeight="1" x14ac:dyDescent="0.25">
      <c r="A29" s="757" t="s">
        <v>52</v>
      </c>
      <c r="B29" s="728"/>
      <c r="C29" s="834">
        <f>Soupiska!T6</f>
        <v>0</v>
      </c>
      <c r="D29" s="728"/>
      <c r="E29" s="729"/>
      <c r="F29" s="240"/>
      <c r="G29" s="835" t="s">
        <v>132</v>
      </c>
      <c r="H29" s="836"/>
      <c r="I29" s="836"/>
      <c r="J29" s="837"/>
      <c r="K29" s="276">
        <v>10</v>
      </c>
      <c r="L29" s="676" t="s">
        <v>0</v>
      </c>
      <c r="M29" s="799"/>
      <c r="N29" s="277">
        <v>10</v>
      </c>
      <c r="O29" s="799" t="s">
        <v>0</v>
      </c>
      <c r="P29" s="850"/>
      <c r="Q29" s="278">
        <v>10</v>
      </c>
      <c r="R29" s="745"/>
      <c r="S29" s="853"/>
      <c r="T29" s="278">
        <v>10</v>
      </c>
      <c r="U29" s="710"/>
      <c r="V29" s="711"/>
      <c r="W29" s="279">
        <v>10</v>
      </c>
      <c r="X29" s="630"/>
      <c r="Y29" s="723"/>
      <c r="Z29" s="280">
        <v>20</v>
      </c>
      <c r="AA29" s="672" t="s">
        <v>0</v>
      </c>
      <c r="AB29" s="673"/>
    </row>
    <row r="30" spans="1:28" ht="13.15" customHeight="1" x14ac:dyDescent="0.25">
      <c r="A30" s="758"/>
      <c r="B30" s="759"/>
      <c r="C30" s="761"/>
      <c r="D30" s="759"/>
      <c r="E30" s="762"/>
      <c r="F30" s="240"/>
      <c r="G30" s="838" t="s">
        <v>133</v>
      </c>
      <c r="H30" s="774"/>
      <c r="I30" s="774"/>
      <c r="J30" s="839"/>
      <c r="K30" s="281">
        <v>10</v>
      </c>
      <c r="L30" s="678" t="s">
        <v>0</v>
      </c>
      <c r="M30" s="705"/>
      <c r="N30" s="263">
        <v>10</v>
      </c>
      <c r="O30" s="851"/>
      <c r="P30" s="852"/>
      <c r="Q30" s="282">
        <v>10</v>
      </c>
      <c r="R30" s="851"/>
      <c r="S30" s="852"/>
      <c r="T30" s="282">
        <v>10</v>
      </c>
      <c r="U30" s="710"/>
      <c r="V30" s="711"/>
      <c r="W30" s="283">
        <v>10</v>
      </c>
      <c r="X30" s="662"/>
      <c r="Y30" s="690"/>
      <c r="Z30" s="284">
        <v>20</v>
      </c>
      <c r="AA30" s="670"/>
      <c r="AB30" s="671"/>
    </row>
    <row r="31" spans="1:28" ht="13.15" customHeight="1" x14ac:dyDescent="0.25">
      <c r="A31" s="854" t="s">
        <v>54</v>
      </c>
      <c r="B31" s="787"/>
      <c r="C31" s="786">
        <f>Soupiska!P5</f>
        <v>0</v>
      </c>
      <c r="D31" s="787"/>
      <c r="E31" s="788"/>
      <c r="F31" s="240"/>
      <c r="G31" s="838" t="s">
        <v>134</v>
      </c>
      <c r="H31" s="774"/>
      <c r="I31" s="774"/>
      <c r="J31" s="839"/>
      <c r="K31" s="252" t="s">
        <v>40</v>
      </c>
      <c r="L31" s="652" t="s">
        <v>40</v>
      </c>
      <c r="M31" s="680"/>
      <c r="N31" s="285" t="s">
        <v>135</v>
      </c>
      <c r="O31" s="286"/>
      <c r="P31" s="287" t="s">
        <v>0</v>
      </c>
      <c r="Q31" s="288" t="s">
        <v>135</v>
      </c>
      <c r="R31" s="286"/>
      <c r="S31" s="289" t="s">
        <v>0</v>
      </c>
      <c r="T31" s="290">
        <v>10</v>
      </c>
      <c r="U31" s="710"/>
      <c r="V31" s="711" t="s">
        <v>0</v>
      </c>
      <c r="W31" s="279">
        <v>10</v>
      </c>
      <c r="X31" s="646" t="s">
        <v>0</v>
      </c>
      <c r="Y31" s="689"/>
      <c r="Z31" s="284">
        <v>20</v>
      </c>
      <c r="AA31" s="670"/>
      <c r="AB31" s="671"/>
    </row>
    <row r="32" spans="1:28" ht="13.15" customHeight="1" x14ac:dyDescent="0.25">
      <c r="A32" s="758"/>
      <c r="B32" s="759"/>
      <c r="C32" s="761"/>
      <c r="D32" s="759"/>
      <c r="E32" s="762"/>
      <c r="F32" s="240"/>
      <c r="G32" s="838" t="s">
        <v>136</v>
      </c>
      <c r="H32" s="774"/>
      <c r="I32" s="774"/>
      <c r="J32" s="839"/>
      <c r="K32" s="281" t="s">
        <v>137</v>
      </c>
      <c r="L32" s="702"/>
      <c r="M32" s="851"/>
      <c r="N32" s="291" t="s">
        <v>138</v>
      </c>
      <c r="O32" s="292"/>
      <c r="P32" s="293"/>
      <c r="Q32" s="294" t="s">
        <v>138</v>
      </c>
      <c r="R32" s="292"/>
      <c r="S32" s="295"/>
      <c r="T32" s="294" t="s">
        <v>139</v>
      </c>
      <c r="U32" s="296"/>
      <c r="V32" s="296"/>
      <c r="W32" s="297" t="s">
        <v>139</v>
      </c>
      <c r="X32" s="298"/>
      <c r="Y32" s="295"/>
      <c r="Z32" s="299" t="s">
        <v>140</v>
      </c>
      <c r="AA32" s="300"/>
      <c r="AB32" s="301" t="s">
        <v>0</v>
      </c>
    </row>
    <row r="33" spans="1:28" ht="13.15" customHeight="1" x14ac:dyDescent="0.25">
      <c r="A33" s="855" t="s">
        <v>141</v>
      </c>
      <c r="B33" s="787"/>
      <c r="C33" s="786">
        <f>Soupiska!D6</f>
        <v>0</v>
      </c>
      <c r="D33" s="787"/>
      <c r="E33" s="788"/>
      <c r="F33" s="240"/>
      <c r="G33" s="856" t="s">
        <v>142</v>
      </c>
      <c r="H33" s="857"/>
      <c r="I33" s="857"/>
      <c r="J33" s="858"/>
      <c r="K33" s="252" t="s">
        <v>40</v>
      </c>
      <c r="L33" s="652" t="s">
        <v>40</v>
      </c>
      <c r="M33" s="680"/>
      <c r="N33" s="302" t="s">
        <v>40</v>
      </c>
      <c r="O33" s="680" t="s">
        <v>40</v>
      </c>
      <c r="P33" s="681"/>
      <c r="Q33" s="290" t="s">
        <v>40</v>
      </c>
      <c r="R33" s="680" t="s">
        <v>40</v>
      </c>
      <c r="S33" s="681"/>
      <c r="T33" s="290">
        <v>20</v>
      </c>
      <c r="U33" s="712"/>
      <c r="V33" s="713"/>
      <c r="W33" s="279">
        <v>20</v>
      </c>
      <c r="X33" s="662"/>
      <c r="Y33" s="690"/>
      <c r="Z33" s="284">
        <v>40</v>
      </c>
      <c r="AA33" s="303"/>
      <c r="AB33" s="301" t="s">
        <v>0</v>
      </c>
    </row>
    <row r="34" spans="1:28" ht="13.15" customHeight="1" x14ac:dyDescent="0.25">
      <c r="A34" s="758"/>
      <c r="B34" s="759"/>
      <c r="C34" s="761"/>
      <c r="D34" s="759"/>
      <c r="E34" s="762"/>
      <c r="F34" s="240"/>
      <c r="G34" s="856" t="s">
        <v>143</v>
      </c>
      <c r="H34" s="857"/>
      <c r="I34" s="857"/>
      <c r="J34" s="858"/>
      <c r="K34" s="304" t="s">
        <v>137</v>
      </c>
      <c r="L34" s="702"/>
      <c r="M34" s="684"/>
      <c r="N34" s="291" t="s">
        <v>138</v>
      </c>
      <c r="O34" s="292"/>
      <c r="P34" s="293" t="s">
        <v>0</v>
      </c>
      <c r="Q34" s="294" t="s">
        <v>138</v>
      </c>
      <c r="R34" s="292"/>
      <c r="S34" s="295" t="s">
        <v>0</v>
      </c>
      <c r="T34" s="305" t="s">
        <v>139</v>
      </c>
      <c r="U34" s="296"/>
      <c r="V34" s="296"/>
      <c r="W34" s="297" t="s">
        <v>139</v>
      </c>
      <c r="X34" s="298"/>
      <c r="Y34" s="295"/>
      <c r="Z34" s="299" t="s">
        <v>140</v>
      </c>
      <c r="AA34" s="300"/>
      <c r="AB34" s="301" t="s">
        <v>0</v>
      </c>
    </row>
    <row r="35" spans="1:28" ht="13.15" customHeight="1" thickBot="1" x14ac:dyDescent="0.3">
      <c r="A35" s="855" t="s">
        <v>58</v>
      </c>
      <c r="B35" s="787"/>
      <c r="C35" s="786">
        <f>Soupiska!P6</f>
        <v>0</v>
      </c>
      <c r="D35" s="787"/>
      <c r="E35" s="788"/>
      <c r="F35" s="240"/>
      <c r="G35" s="860" t="s">
        <v>144</v>
      </c>
      <c r="H35" s="776"/>
      <c r="I35" s="776"/>
      <c r="J35" s="861"/>
      <c r="K35" s="306" t="s">
        <v>44</v>
      </c>
      <c r="L35" s="868" t="s">
        <v>44</v>
      </c>
      <c r="M35" s="869"/>
      <c r="N35" s="307" t="s">
        <v>138</v>
      </c>
      <c r="O35" s="286"/>
      <c r="P35" s="287" t="s">
        <v>0</v>
      </c>
      <c r="Q35" s="308" t="s">
        <v>138</v>
      </c>
      <c r="R35" s="286"/>
      <c r="S35" s="289" t="s">
        <v>0</v>
      </c>
      <c r="T35" s="309" t="s">
        <v>44</v>
      </c>
      <c r="U35" s="668" t="s">
        <v>44</v>
      </c>
      <c r="V35" s="682"/>
      <c r="W35" s="279" t="s">
        <v>44</v>
      </c>
      <c r="X35" s="691" t="s">
        <v>44</v>
      </c>
      <c r="Y35" s="692"/>
      <c r="Z35" s="310" t="s">
        <v>44</v>
      </c>
      <c r="AA35" s="668" t="s">
        <v>44</v>
      </c>
      <c r="AB35" s="669"/>
    </row>
    <row r="36" spans="1:28" ht="13.15" customHeight="1" thickBot="1" x14ac:dyDescent="0.3">
      <c r="A36" s="735"/>
      <c r="B36" s="736"/>
      <c r="C36" s="859"/>
      <c r="D36" s="736"/>
      <c r="E36" s="737"/>
      <c r="F36" s="240"/>
      <c r="G36" s="862" t="s">
        <v>23</v>
      </c>
      <c r="H36" s="778"/>
      <c r="I36" s="778"/>
      <c r="J36" s="863"/>
      <c r="K36" s="311">
        <v>50</v>
      </c>
      <c r="L36" s="674">
        <f>SUM(L29:M35)</f>
        <v>0</v>
      </c>
      <c r="M36" s="720"/>
      <c r="N36" s="312">
        <v>100</v>
      </c>
      <c r="O36" s="674">
        <f>SUM(O29:P35)</f>
        <v>0</v>
      </c>
      <c r="P36" s="675"/>
      <c r="Q36" s="313">
        <v>100</v>
      </c>
      <c r="R36" s="674">
        <f>SUM(R29:S35)</f>
        <v>0</v>
      </c>
      <c r="S36" s="675"/>
      <c r="T36" s="311">
        <v>100</v>
      </c>
      <c r="U36" s="674">
        <f>SUM(U29:V35)</f>
        <v>0</v>
      </c>
      <c r="V36" s="720"/>
      <c r="W36" s="312">
        <v>100</v>
      </c>
      <c r="X36" s="721">
        <f>SUM(X29:Y35)</f>
        <v>0</v>
      </c>
      <c r="Y36" s="722"/>
      <c r="Z36" s="313">
        <v>200</v>
      </c>
      <c r="AA36" s="674">
        <f>SUM(AA29:AB35)</f>
        <v>0</v>
      </c>
      <c r="AB36" s="675"/>
    </row>
    <row r="37" spans="1:28" ht="1.9" customHeight="1" thickBot="1" x14ac:dyDescent="0.3">
      <c r="A37" s="255" t="s">
        <v>0</v>
      </c>
      <c r="B37" s="255"/>
      <c r="C37" s="240"/>
      <c r="D37" s="240"/>
      <c r="E37" s="240"/>
      <c r="F37" s="240"/>
      <c r="G37" s="240"/>
      <c r="I37" s="255" t="s">
        <v>0</v>
      </c>
      <c r="J37" s="255"/>
      <c r="K37" s="255"/>
      <c r="L37" s="255"/>
      <c r="M37" s="255"/>
      <c r="N37" s="255"/>
      <c r="O37" s="255"/>
      <c r="P37" s="252" t="s">
        <v>0</v>
      </c>
      <c r="Q37" s="255"/>
      <c r="R37" s="255"/>
      <c r="S37" s="314" t="s">
        <v>0</v>
      </c>
      <c r="T37" s="314" t="s">
        <v>0</v>
      </c>
      <c r="U37" s="314"/>
      <c r="V37" s="314" t="s">
        <v>0</v>
      </c>
      <c r="W37" s="314" t="s">
        <v>0</v>
      </c>
      <c r="X37" s="314"/>
      <c r="Y37" s="314" t="s">
        <v>0</v>
      </c>
      <c r="Z37" s="314" t="s">
        <v>0</v>
      </c>
      <c r="AA37" s="314"/>
      <c r="AB37" s="314" t="s">
        <v>0</v>
      </c>
    </row>
    <row r="38" spans="1:28" ht="13.9" customHeight="1" thickBot="1" x14ac:dyDescent="0.3">
      <c r="A38" s="864" t="s">
        <v>75</v>
      </c>
      <c r="B38" s="736"/>
      <c r="C38" s="736"/>
      <c r="D38" s="736"/>
      <c r="E38" s="736"/>
      <c r="G38" s="865" t="s">
        <v>145</v>
      </c>
      <c r="H38" s="866"/>
      <c r="I38" s="866"/>
      <c r="J38" s="867"/>
      <c r="K38" s="687" t="s">
        <v>97</v>
      </c>
      <c r="L38" s="685"/>
      <c r="M38" s="686"/>
      <c r="N38" s="685" t="s">
        <v>146</v>
      </c>
      <c r="O38" s="685"/>
      <c r="P38" s="688"/>
      <c r="Q38" s="699" t="s">
        <v>147</v>
      </c>
      <c r="R38" s="685"/>
      <c r="S38" s="686"/>
      <c r="T38" s="685" t="s">
        <v>148</v>
      </c>
      <c r="U38" s="685"/>
      <c r="V38" s="688"/>
      <c r="W38" s="687" t="s">
        <v>149</v>
      </c>
      <c r="X38" s="685"/>
      <c r="Y38" s="686"/>
      <c r="Z38" s="685" t="s">
        <v>106</v>
      </c>
      <c r="AA38" s="685"/>
      <c r="AB38" s="686"/>
    </row>
    <row r="39" spans="1:28" ht="13.15" customHeight="1" x14ac:dyDescent="0.25">
      <c r="A39" s="884" t="s">
        <v>168</v>
      </c>
      <c r="B39" s="885"/>
      <c r="C39" s="885"/>
      <c r="D39" s="886">
        <f>J8+L8+O8+R8+U8+X8+AA8</f>
        <v>0</v>
      </c>
      <c r="E39" s="729"/>
      <c r="G39" s="887" t="s">
        <v>150</v>
      </c>
      <c r="H39" s="888"/>
      <c r="I39" s="888"/>
      <c r="J39" s="889"/>
      <c r="K39" s="263" t="s">
        <v>40</v>
      </c>
      <c r="L39" s="694" t="s">
        <v>40</v>
      </c>
      <c r="M39" s="697"/>
      <c r="N39" s="315" t="s">
        <v>40</v>
      </c>
      <c r="O39" s="694" t="s">
        <v>40</v>
      </c>
      <c r="P39" s="695"/>
      <c r="Q39" s="316" t="s">
        <v>40</v>
      </c>
      <c r="R39" s="696" t="s">
        <v>40</v>
      </c>
      <c r="S39" s="697"/>
      <c r="T39" s="315" t="s">
        <v>40</v>
      </c>
      <c r="U39" s="694" t="s">
        <v>40</v>
      </c>
      <c r="V39" s="697"/>
      <c r="W39" s="263" t="s">
        <v>40</v>
      </c>
      <c r="X39" s="694" t="s">
        <v>40</v>
      </c>
      <c r="Y39" s="697"/>
      <c r="Z39" s="317" t="s">
        <v>151</v>
      </c>
      <c r="AA39" s="676" t="s">
        <v>0</v>
      </c>
      <c r="AB39" s="677"/>
    </row>
    <row r="40" spans="1:28" ht="13.15" customHeight="1" x14ac:dyDescent="0.25">
      <c r="A40" s="871"/>
      <c r="B40" s="790"/>
      <c r="C40" s="790"/>
      <c r="D40" s="761"/>
      <c r="E40" s="762"/>
      <c r="G40" s="873" t="s">
        <v>152</v>
      </c>
      <c r="H40" s="874"/>
      <c r="I40" s="874"/>
      <c r="J40" s="875"/>
      <c r="K40" s="263" t="s">
        <v>40</v>
      </c>
      <c r="L40" s="652" t="s">
        <v>40</v>
      </c>
      <c r="M40" s="653"/>
      <c r="N40" s="315" t="s">
        <v>40</v>
      </c>
      <c r="O40" s="652" t="s">
        <v>40</v>
      </c>
      <c r="P40" s="693"/>
      <c r="Q40" s="316" t="s">
        <v>40</v>
      </c>
      <c r="R40" s="680" t="s">
        <v>40</v>
      </c>
      <c r="S40" s="653"/>
      <c r="T40" s="315" t="s">
        <v>40</v>
      </c>
      <c r="U40" s="652" t="s">
        <v>40</v>
      </c>
      <c r="V40" s="653"/>
      <c r="W40" s="263" t="s">
        <v>40</v>
      </c>
      <c r="X40" s="652" t="s">
        <v>40</v>
      </c>
      <c r="Y40" s="653"/>
      <c r="Z40" s="317" t="s">
        <v>151</v>
      </c>
      <c r="AA40" s="678" t="s">
        <v>0</v>
      </c>
      <c r="AB40" s="679"/>
    </row>
    <row r="41" spans="1:28" ht="13.15" customHeight="1" x14ac:dyDescent="0.25">
      <c r="A41" s="870" t="s">
        <v>169</v>
      </c>
      <c r="B41" s="776"/>
      <c r="C41" s="776"/>
      <c r="D41" s="872">
        <f>O26+R26+U26+X26+AA26</f>
        <v>0</v>
      </c>
      <c r="E41" s="788"/>
      <c r="G41" s="873" t="s">
        <v>153</v>
      </c>
      <c r="H41" s="874"/>
      <c r="I41" s="874"/>
      <c r="J41" s="875"/>
      <c r="K41" s="263" t="s">
        <v>40</v>
      </c>
      <c r="L41" s="652" t="s">
        <v>40</v>
      </c>
      <c r="M41" s="653"/>
      <c r="N41" s="315" t="s">
        <v>40</v>
      </c>
      <c r="O41" s="652" t="s">
        <v>40</v>
      </c>
      <c r="P41" s="693"/>
      <c r="Q41" s="316" t="s">
        <v>40</v>
      </c>
      <c r="R41" s="680" t="s">
        <v>40</v>
      </c>
      <c r="S41" s="653"/>
      <c r="T41" s="315" t="s">
        <v>40</v>
      </c>
      <c r="U41" s="652" t="s">
        <v>40</v>
      </c>
      <c r="V41" s="653"/>
      <c r="W41" s="263" t="s">
        <v>40</v>
      </c>
      <c r="X41" s="652" t="s">
        <v>40</v>
      </c>
      <c r="Y41" s="653"/>
      <c r="Z41" s="317" t="s">
        <v>151</v>
      </c>
      <c r="AA41" s="678" t="s">
        <v>0</v>
      </c>
      <c r="AB41" s="679"/>
    </row>
    <row r="42" spans="1:28" ht="13.15" customHeight="1" x14ac:dyDescent="0.25">
      <c r="A42" s="871"/>
      <c r="B42" s="790"/>
      <c r="C42" s="790"/>
      <c r="D42" s="761"/>
      <c r="E42" s="762"/>
      <c r="G42" s="873" t="s">
        <v>154</v>
      </c>
      <c r="H42" s="874"/>
      <c r="I42" s="874"/>
      <c r="J42" s="890"/>
      <c r="K42" s="318" t="s">
        <v>135</v>
      </c>
      <c r="L42" s="292"/>
      <c r="M42" s="319"/>
      <c r="N42" s="291" t="s">
        <v>155</v>
      </c>
      <c r="O42" s="292"/>
      <c r="P42" s="320"/>
      <c r="Q42" s="321" t="s">
        <v>155</v>
      </c>
      <c r="R42" s="292"/>
      <c r="S42" s="319"/>
      <c r="T42" s="315" t="s">
        <v>40</v>
      </c>
      <c r="U42" s="716" t="s">
        <v>40</v>
      </c>
      <c r="V42" s="717"/>
      <c r="W42" s="263" t="s">
        <v>40</v>
      </c>
      <c r="X42" s="652" t="s">
        <v>40</v>
      </c>
      <c r="Y42" s="653"/>
      <c r="Z42" s="263" t="s">
        <v>40</v>
      </c>
      <c r="AA42" s="652" t="s">
        <v>40</v>
      </c>
      <c r="AB42" s="653"/>
    </row>
    <row r="43" spans="1:28" ht="13.15" customHeight="1" x14ac:dyDescent="0.25">
      <c r="A43" s="870" t="s">
        <v>170</v>
      </c>
      <c r="B43" s="776"/>
      <c r="C43" s="776"/>
      <c r="D43" s="872">
        <f>L36+O36+R36+U36+X36+AA36</f>
        <v>0</v>
      </c>
      <c r="E43" s="788"/>
      <c r="G43" s="873" t="s">
        <v>156</v>
      </c>
      <c r="H43" s="874"/>
      <c r="I43" s="874"/>
      <c r="J43" s="875"/>
      <c r="K43" s="263" t="s">
        <v>40</v>
      </c>
      <c r="L43" s="652" t="s">
        <v>40</v>
      </c>
      <c r="M43" s="653"/>
      <c r="N43" s="315" t="s">
        <v>40</v>
      </c>
      <c r="O43" s="652" t="s">
        <v>40</v>
      </c>
      <c r="P43" s="693"/>
      <c r="Q43" s="316" t="s">
        <v>40</v>
      </c>
      <c r="R43" s="680" t="s">
        <v>40</v>
      </c>
      <c r="S43" s="698"/>
      <c r="T43" s="322" t="s">
        <v>138</v>
      </c>
      <c r="U43" s="300"/>
      <c r="V43" s="323"/>
      <c r="W43" s="324" t="s">
        <v>40</v>
      </c>
      <c r="X43" s="652" t="s">
        <v>40</v>
      </c>
      <c r="Y43" s="653"/>
      <c r="Z43" s="263" t="s">
        <v>40</v>
      </c>
      <c r="AA43" s="652" t="s">
        <v>40</v>
      </c>
      <c r="AB43" s="653"/>
    </row>
    <row r="44" spans="1:28" ht="13.15" customHeight="1" x14ac:dyDescent="0.25">
      <c r="A44" s="871"/>
      <c r="B44" s="790"/>
      <c r="C44" s="790"/>
      <c r="D44" s="761"/>
      <c r="E44" s="762"/>
      <c r="G44" s="876" t="s">
        <v>157</v>
      </c>
      <c r="H44" s="877"/>
      <c r="I44" s="877"/>
      <c r="J44" s="878"/>
      <c r="K44" s="318" t="s">
        <v>138</v>
      </c>
      <c r="L44" s="292"/>
      <c r="M44" s="319"/>
      <c r="N44" s="291" t="s">
        <v>158</v>
      </c>
      <c r="O44" s="292"/>
      <c r="P44" s="320" t="s">
        <v>0</v>
      </c>
      <c r="Q44" s="321" t="s">
        <v>158</v>
      </c>
      <c r="R44" s="292"/>
      <c r="S44" s="319"/>
      <c r="T44" s="322" t="s">
        <v>158</v>
      </c>
      <c r="U44" s="300"/>
      <c r="V44" s="323" t="s">
        <v>0</v>
      </c>
      <c r="W44" s="263" t="s">
        <v>40</v>
      </c>
      <c r="X44" s="652" t="s">
        <v>40</v>
      </c>
      <c r="Y44" s="653"/>
      <c r="Z44" s="263" t="s">
        <v>40</v>
      </c>
      <c r="AA44" s="652" t="s">
        <v>40</v>
      </c>
      <c r="AB44" s="653"/>
    </row>
    <row r="45" spans="1:28" ht="13.15" customHeight="1" x14ac:dyDescent="0.25">
      <c r="A45" s="879" t="s">
        <v>171</v>
      </c>
      <c r="B45" s="776"/>
      <c r="C45" s="776"/>
      <c r="D45" s="882">
        <f>IF(AA51=" ",L51+O51+R51+U51+X51,AA51)</f>
        <v>0</v>
      </c>
      <c r="E45" s="788"/>
      <c r="G45" s="794" t="s">
        <v>159</v>
      </c>
      <c r="H45" s="774"/>
      <c r="I45" s="774"/>
      <c r="J45" s="795"/>
      <c r="K45" s="263">
        <v>10</v>
      </c>
      <c r="L45" s="702"/>
      <c r="M45" s="684"/>
      <c r="N45" s="315">
        <v>20</v>
      </c>
      <c r="O45" s="678" t="s">
        <v>0</v>
      </c>
      <c r="P45" s="708"/>
      <c r="Q45" s="316">
        <v>20</v>
      </c>
      <c r="R45" s="705"/>
      <c r="S45" s="679"/>
      <c r="T45" s="315">
        <v>20</v>
      </c>
      <c r="U45" s="714"/>
      <c r="V45" s="715"/>
      <c r="W45" s="263" t="s">
        <v>40</v>
      </c>
      <c r="X45" s="654" t="s">
        <v>40</v>
      </c>
      <c r="Y45" s="653"/>
      <c r="Z45" s="263" t="s">
        <v>40</v>
      </c>
      <c r="AA45" s="652" t="s">
        <v>40</v>
      </c>
      <c r="AB45" s="653"/>
    </row>
    <row r="46" spans="1:28" ht="13.15" customHeight="1" thickBot="1" x14ac:dyDescent="0.3">
      <c r="A46" s="880"/>
      <c r="B46" s="881"/>
      <c r="C46" s="881"/>
      <c r="D46" s="883"/>
      <c r="E46" s="733"/>
      <c r="G46" s="794" t="s">
        <v>160</v>
      </c>
      <c r="H46" s="774"/>
      <c r="I46" s="774"/>
      <c r="J46" s="795"/>
      <c r="K46" s="263" t="s">
        <v>40</v>
      </c>
      <c r="L46" s="652" t="s">
        <v>40</v>
      </c>
      <c r="M46" s="698"/>
      <c r="N46" s="318" t="s">
        <v>135</v>
      </c>
      <c r="O46" s="292"/>
      <c r="P46" s="320" t="s">
        <v>0</v>
      </c>
      <c r="Q46" s="321" t="s">
        <v>135</v>
      </c>
      <c r="R46" s="292"/>
      <c r="S46" s="319"/>
      <c r="T46" s="322" t="s">
        <v>135</v>
      </c>
      <c r="U46" s="300"/>
      <c r="V46" s="325"/>
      <c r="W46" s="322" t="s">
        <v>135</v>
      </c>
      <c r="X46" s="300"/>
      <c r="Y46" s="326"/>
      <c r="Z46" s="263" t="s">
        <v>40</v>
      </c>
      <c r="AA46" s="652" t="s">
        <v>40</v>
      </c>
      <c r="AB46" s="653"/>
    </row>
    <row r="47" spans="1:28" ht="13.15" customHeight="1" x14ac:dyDescent="0.25">
      <c r="A47" s="910" t="s">
        <v>85</v>
      </c>
      <c r="B47" s="911"/>
      <c r="C47" s="914" t="e">
        <f ca="1">VLOOKUP(A4,TYPY!A$1:D$65536,4,FALSE)</f>
        <v>#N/A</v>
      </c>
      <c r="D47" s="896">
        <f>IF(AA51=" ",D39+D41+D43+D45,D39+D41+D43)</f>
        <v>0</v>
      </c>
      <c r="E47" s="729"/>
      <c r="G47" s="794" t="s">
        <v>161</v>
      </c>
      <c r="H47" s="774"/>
      <c r="I47" s="774"/>
      <c r="J47" s="795"/>
      <c r="K47" s="263" t="s">
        <v>40</v>
      </c>
      <c r="L47" s="652" t="s">
        <v>40</v>
      </c>
      <c r="M47" s="653"/>
      <c r="N47" s="315" t="s">
        <v>40</v>
      </c>
      <c r="O47" s="652" t="s">
        <v>40</v>
      </c>
      <c r="P47" s="680"/>
      <c r="Q47" s="316" t="s">
        <v>40</v>
      </c>
      <c r="R47" s="680" t="s">
        <v>40</v>
      </c>
      <c r="S47" s="653"/>
      <c r="T47" s="315" t="s">
        <v>40</v>
      </c>
      <c r="U47" s="916" t="s">
        <v>40</v>
      </c>
      <c r="V47" s="719"/>
      <c r="W47" s="263">
        <v>10</v>
      </c>
      <c r="X47" s="683"/>
      <c r="Y47" s="684"/>
      <c r="Z47" s="263" t="s">
        <v>40</v>
      </c>
      <c r="AA47" s="652" t="s">
        <v>40</v>
      </c>
      <c r="AB47" s="653"/>
    </row>
    <row r="48" spans="1:28" ht="13.15" customHeight="1" thickBot="1" x14ac:dyDescent="0.3">
      <c r="A48" s="912"/>
      <c r="B48" s="913"/>
      <c r="C48" s="915"/>
      <c r="D48" s="735"/>
      <c r="E48" s="737"/>
      <c r="G48" s="794" t="s">
        <v>162</v>
      </c>
      <c r="H48" s="774"/>
      <c r="I48" s="774"/>
      <c r="J48" s="795"/>
      <c r="K48" s="263" t="s">
        <v>40</v>
      </c>
      <c r="L48" s="652" t="s">
        <v>40</v>
      </c>
      <c r="M48" s="653"/>
      <c r="N48" s="315" t="s">
        <v>40</v>
      </c>
      <c r="O48" s="652" t="s">
        <v>40</v>
      </c>
      <c r="P48" s="680"/>
      <c r="Q48" s="316" t="s">
        <v>40</v>
      </c>
      <c r="R48" s="680" t="s">
        <v>40</v>
      </c>
      <c r="S48" s="653"/>
      <c r="T48" s="315" t="s">
        <v>40</v>
      </c>
      <c r="U48" s="652" t="s">
        <v>44</v>
      </c>
      <c r="V48" s="653" t="s">
        <v>40</v>
      </c>
      <c r="W48" s="263">
        <v>10</v>
      </c>
      <c r="X48" s="678"/>
      <c r="Y48" s="679"/>
      <c r="Z48" s="263" t="s">
        <v>40</v>
      </c>
      <c r="AA48" s="652" t="s">
        <v>40</v>
      </c>
      <c r="AB48" s="653"/>
    </row>
    <row r="49" spans="1:28" ht="13.15" customHeight="1" x14ac:dyDescent="0.25">
      <c r="A49" s="897" t="s">
        <v>86</v>
      </c>
      <c r="B49" s="372"/>
      <c r="C49" s="372"/>
      <c r="D49" s="372"/>
      <c r="E49" s="733"/>
      <c r="G49" s="794" t="s">
        <v>163</v>
      </c>
      <c r="H49" s="774"/>
      <c r="I49" s="774"/>
      <c r="J49" s="795"/>
      <c r="K49" s="263" t="s">
        <v>40</v>
      </c>
      <c r="L49" s="652" t="s">
        <v>40</v>
      </c>
      <c r="M49" s="653"/>
      <c r="N49" s="315" t="s">
        <v>40</v>
      </c>
      <c r="O49" s="652" t="s">
        <v>40</v>
      </c>
      <c r="P49" s="680"/>
      <c r="Q49" s="316" t="s">
        <v>40</v>
      </c>
      <c r="R49" s="680" t="s">
        <v>40</v>
      </c>
      <c r="S49" s="653"/>
      <c r="T49" s="315" t="s">
        <v>40</v>
      </c>
      <c r="U49" s="652" t="s">
        <v>44</v>
      </c>
      <c r="V49" s="653" t="s">
        <v>40</v>
      </c>
      <c r="W49" s="263">
        <v>30</v>
      </c>
      <c r="X49" s="702"/>
      <c r="Y49" s="684"/>
      <c r="Z49" s="263" t="s">
        <v>40</v>
      </c>
      <c r="AA49" s="652" t="s">
        <v>40</v>
      </c>
      <c r="AB49" s="653"/>
    </row>
    <row r="50" spans="1:28" ht="13.15" customHeight="1" thickBot="1" x14ac:dyDescent="0.3">
      <c r="A50" s="891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372"/>
      <c r="C50" s="372"/>
      <c r="D50" s="372"/>
      <c r="E50" s="733"/>
      <c r="G50" s="892" t="s">
        <v>164</v>
      </c>
      <c r="H50" s="776"/>
      <c r="I50" s="776"/>
      <c r="J50" s="893"/>
      <c r="K50" s="327" t="s">
        <v>40</v>
      </c>
      <c r="L50" s="703" t="s">
        <v>40</v>
      </c>
      <c r="M50" s="704"/>
      <c r="N50" s="328" t="s">
        <v>40</v>
      </c>
      <c r="O50" s="709" t="s">
        <v>40</v>
      </c>
      <c r="P50" s="706"/>
      <c r="Q50" s="329" t="s">
        <v>40</v>
      </c>
      <c r="R50" s="706" t="s">
        <v>40</v>
      </c>
      <c r="S50" s="707"/>
      <c r="T50" s="328" t="s">
        <v>40</v>
      </c>
      <c r="U50" s="716" t="s">
        <v>44</v>
      </c>
      <c r="V50" s="717" t="s">
        <v>40</v>
      </c>
      <c r="W50" s="327">
        <v>30</v>
      </c>
      <c r="X50" s="917"/>
      <c r="Y50" s="918"/>
      <c r="Z50" s="327" t="s">
        <v>40</v>
      </c>
      <c r="AA50" s="654" t="s">
        <v>40</v>
      </c>
      <c r="AB50" s="655"/>
    </row>
    <row r="51" spans="1:28" ht="12.6" customHeight="1" thickBot="1" x14ac:dyDescent="0.3">
      <c r="A51" s="735"/>
      <c r="B51" s="736"/>
      <c r="C51" s="736"/>
      <c r="D51" s="736"/>
      <c r="E51" s="737"/>
      <c r="G51" s="844" t="s">
        <v>23</v>
      </c>
      <c r="H51" s="845"/>
      <c r="I51" s="845"/>
      <c r="J51" s="846"/>
      <c r="K51" s="330">
        <v>50</v>
      </c>
      <c r="L51" s="701">
        <f>SUM(L42:M45)</f>
        <v>0</v>
      </c>
      <c r="M51" s="675"/>
      <c r="N51" s="331">
        <v>100</v>
      </c>
      <c r="O51" s="700">
        <f>SUM(P39:P50)</f>
        <v>0</v>
      </c>
      <c r="P51" s="700"/>
      <c r="Q51" s="331">
        <v>100</v>
      </c>
      <c r="R51" s="700">
        <f>SUM(R42:S46)</f>
        <v>0</v>
      </c>
      <c r="S51" s="700"/>
      <c r="T51" s="331">
        <v>100</v>
      </c>
      <c r="U51" s="700">
        <f>SUM(U43:V46)</f>
        <v>0</v>
      </c>
      <c r="V51" s="700"/>
      <c r="W51" s="331">
        <v>100</v>
      </c>
      <c r="X51" s="700">
        <f>SUM(X46:Y50)</f>
        <v>0</v>
      </c>
      <c r="Y51" s="700"/>
      <c r="Z51" s="332" t="s">
        <v>151</v>
      </c>
      <c r="AA51" s="656"/>
      <c r="AB51" s="657"/>
    </row>
    <row r="52" spans="1:28" ht="3" customHeight="1" thickBot="1" x14ac:dyDescent="0.3">
      <c r="AB52" s="333"/>
    </row>
    <row r="53" spans="1:28" ht="13.9" customHeight="1" x14ac:dyDescent="0.25">
      <c r="A53" s="898" t="s">
        <v>0</v>
      </c>
      <c r="B53" s="899"/>
      <c r="C53" s="899"/>
      <c r="D53" s="899"/>
      <c r="E53" s="899"/>
      <c r="F53" s="899"/>
      <c r="G53" s="899"/>
      <c r="H53" s="899"/>
      <c r="I53" s="900"/>
      <c r="K53" s="904" t="s">
        <v>0</v>
      </c>
      <c r="L53" s="905"/>
      <c r="M53" s="905"/>
      <c r="N53" s="906"/>
      <c r="O53" s="334"/>
      <c r="Q53" s="898" t="s">
        <v>0</v>
      </c>
      <c r="R53" s="899"/>
      <c r="S53" s="899"/>
      <c r="T53" s="899"/>
      <c r="U53" s="899"/>
      <c r="V53" s="899"/>
      <c r="W53" s="899"/>
      <c r="X53" s="899"/>
      <c r="Y53" s="899"/>
      <c r="Z53" s="899"/>
      <c r="AA53" s="899"/>
      <c r="AB53" s="900"/>
    </row>
    <row r="54" spans="1:28" ht="2.4500000000000002" customHeight="1" x14ac:dyDescent="0.25">
      <c r="A54" s="901"/>
      <c r="B54" s="902"/>
      <c r="C54" s="902"/>
      <c r="D54" s="902"/>
      <c r="E54" s="902"/>
      <c r="F54" s="902"/>
      <c r="G54" s="902"/>
      <c r="H54" s="902"/>
      <c r="I54" s="903"/>
      <c r="K54" s="907"/>
      <c r="L54" s="908"/>
      <c r="M54" s="908"/>
      <c r="N54" s="909"/>
      <c r="O54" s="334"/>
      <c r="Q54" s="901"/>
      <c r="R54" s="902"/>
      <c r="S54" s="902"/>
      <c r="T54" s="902"/>
      <c r="U54" s="902"/>
      <c r="V54" s="902"/>
      <c r="W54" s="902"/>
      <c r="X54" s="902"/>
      <c r="Y54" s="902"/>
      <c r="Z54" s="902"/>
      <c r="AA54" s="902"/>
      <c r="AB54" s="903"/>
    </row>
    <row r="55" spans="1:28" ht="1.1499999999999999" customHeight="1" x14ac:dyDescent="0.25">
      <c r="A55" s="901"/>
      <c r="B55" s="902"/>
      <c r="C55" s="902"/>
      <c r="D55" s="902"/>
      <c r="E55" s="902"/>
      <c r="F55" s="902"/>
      <c r="G55" s="902"/>
      <c r="H55" s="902"/>
      <c r="I55" s="903"/>
      <c r="K55" s="907"/>
      <c r="L55" s="908"/>
      <c r="M55" s="908"/>
      <c r="N55" s="909"/>
      <c r="O55" s="334"/>
      <c r="Q55" s="901"/>
      <c r="R55" s="902"/>
      <c r="S55" s="902"/>
      <c r="T55" s="902"/>
      <c r="U55" s="902"/>
      <c r="V55" s="902"/>
      <c r="W55" s="902"/>
      <c r="X55" s="902"/>
      <c r="Y55" s="902"/>
      <c r="Z55" s="902"/>
      <c r="AA55" s="902"/>
      <c r="AB55" s="903"/>
    </row>
    <row r="56" spans="1:28" ht="11.45" customHeight="1" x14ac:dyDescent="0.25">
      <c r="A56" s="901"/>
      <c r="B56" s="902"/>
      <c r="C56" s="902"/>
      <c r="D56" s="902"/>
      <c r="E56" s="902"/>
      <c r="F56" s="902"/>
      <c r="G56" s="902"/>
      <c r="H56" s="902"/>
      <c r="I56" s="903"/>
      <c r="K56" s="907"/>
      <c r="L56" s="908"/>
      <c r="M56" s="908"/>
      <c r="N56" s="909"/>
      <c r="O56" s="334"/>
      <c r="Q56" s="901"/>
      <c r="R56" s="902"/>
      <c r="S56" s="902"/>
      <c r="T56" s="902"/>
      <c r="U56" s="902"/>
      <c r="V56" s="902"/>
      <c r="W56" s="902"/>
      <c r="X56" s="902"/>
      <c r="Y56" s="902"/>
      <c r="Z56" s="902"/>
      <c r="AA56" s="902"/>
      <c r="AB56" s="903"/>
    </row>
    <row r="57" spans="1:28" ht="11.45" customHeight="1" thickBot="1" x14ac:dyDescent="0.3">
      <c r="A57" s="894" t="s">
        <v>87</v>
      </c>
      <c r="B57" s="736"/>
      <c r="C57" s="736"/>
      <c r="D57" s="736"/>
      <c r="E57" s="736"/>
      <c r="F57" s="736"/>
      <c r="G57" s="736"/>
      <c r="H57" s="736"/>
      <c r="I57" s="737"/>
      <c r="K57" s="894" t="s">
        <v>165</v>
      </c>
      <c r="L57" s="895"/>
      <c r="M57" s="736"/>
      <c r="N57" s="737"/>
      <c r="O57" s="335"/>
      <c r="Q57" s="894" t="s">
        <v>166</v>
      </c>
      <c r="R57" s="895"/>
      <c r="S57" s="736"/>
      <c r="T57" s="736"/>
      <c r="U57" s="736"/>
      <c r="V57" s="736"/>
      <c r="W57" s="736"/>
      <c r="X57" s="736"/>
      <c r="Y57" s="736"/>
      <c r="Z57" s="736"/>
      <c r="AA57" s="336"/>
      <c r="AB57" s="337"/>
    </row>
  </sheetData>
  <sheetProtection algorithmName="SHA-512" hashValue="XdzcjKoMy5p/UeNOPJ0fub5zMyxb1/xGVQJ8KyWc2qeLUbP5et+S4Z3DL7Elh0Eg1cOq1FJ9an+c6z6s0Ctrjw==" saltValue="9JgyA89XTsQCRcwbx+zljg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29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List47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style="150" customWidth="1"/>
    <col min="2" max="2" width="4.42578125" style="150" customWidth="1"/>
    <col min="3" max="3" width="4.5703125" style="150" customWidth="1"/>
    <col min="4" max="4" width="0.42578125" style="150" customWidth="1"/>
    <col min="5" max="5" width="5.42578125" style="150" customWidth="1"/>
    <col min="6" max="6" width="0.42578125" style="150" customWidth="1"/>
    <col min="7" max="7" width="4.42578125" style="150" customWidth="1"/>
    <col min="8" max="8" width="1.42578125" style="150" customWidth="1"/>
    <col min="9" max="9" width="4.85546875" style="150" customWidth="1"/>
    <col min="10" max="10" width="4.42578125" style="150" customWidth="1"/>
    <col min="11" max="11" width="4.85546875" style="150" customWidth="1"/>
    <col min="12" max="13" width="2.42578125" style="150" customWidth="1"/>
    <col min="14" max="14" width="4.85546875" style="150" customWidth="1"/>
    <col min="15" max="15" width="2.5703125" style="150" customWidth="1"/>
    <col min="16" max="16" width="2.85546875" style="150" customWidth="1"/>
    <col min="17" max="17" width="4.85546875" style="150" customWidth="1"/>
    <col min="18" max="19" width="2.42578125" style="150" customWidth="1"/>
    <col min="20" max="20" width="4.42578125" style="150" customWidth="1"/>
    <col min="21" max="22" width="2.42578125" style="150" customWidth="1"/>
    <col min="23" max="23" width="4.42578125" style="150" customWidth="1"/>
    <col min="24" max="25" width="2.42578125" style="150" customWidth="1"/>
    <col min="26" max="26" width="4.42578125" style="150" customWidth="1"/>
    <col min="27" max="27" width="2.5703125" style="150" customWidth="1"/>
    <col min="28" max="28" width="3" style="150" customWidth="1"/>
    <col min="29" max="16384" width="8.85546875" style="150"/>
  </cols>
  <sheetData>
    <row r="1" spans="1:28" ht="19.899999999999999" customHeight="1" x14ac:dyDescent="0.35">
      <c r="H1" s="724" t="s">
        <v>196</v>
      </c>
      <c r="I1" s="724"/>
      <c r="J1" s="724"/>
      <c r="K1" s="724"/>
      <c r="L1" s="724"/>
      <c r="M1" s="724"/>
      <c r="N1" s="724"/>
      <c r="O1" s="724"/>
      <c r="P1" s="724"/>
      <c r="Q1" s="724"/>
      <c r="R1" s="724"/>
      <c r="S1" s="724"/>
      <c r="T1" s="724"/>
      <c r="U1" s="724"/>
      <c r="V1" s="724"/>
      <c r="W1" s="724"/>
      <c r="X1" s="724"/>
      <c r="Y1" s="724"/>
      <c r="Z1" s="724"/>
      <c r="AA1" s="724"/>
      <c r="AB1" s="724"/>
    </row>
    <row r="2" spans="1:28" ht="14.45" customHeight="1" thickBot="1" x14ac:dyDescent="0.3">
      <c r="H2" s="237" t="s">
        <v>0</v>
      </c>
      <c r="I2" s="725" t="s">
        <v>1</v>
      </c>
      <c r="J2" s="726"/>
      <c r="K2" s="726"/>
      <c r="L2" s="726"/>
      <c r="M2" s="726"/>
      <c r="N2" s="726"/>
      <c r="O2" s="726"/>
      <c r="P2" s="726"/>
      <c r="Q2" s="726"/>
      <c r="R2" s="726"/>
      <c r="S2" s="726"/>
      <c r="T2" s="726"/>
      <c r="U2" s="726"/>
      <c r="V2" s="726"/>
      <c r="W2" s="726"/>
      <c r="X2" s="726"/>
      <c r="Y2" s="726"/>
      <c r="Z2" s="726"/>
      <c r="AA2" s="726"/>
      <c r="AB2" s="726"/>
    </row>
    <row r="3" spans="1:28" ht="18.600000000000001" customHeight="1" thickBot="1" x14ac:dyDescent="0.4">
      <c r="A3" s="727" t="s">
        <v>2</v>
      </c>
      <c r="B3" s="728"/>
      <c r="C3" s="729"/>
      <c r="H3" s="238" t="s">
        <v>0</v>
      </c>
      <c r="I3" s="730" t="s">
        <v>167</v>
      </c>
      <c r="J3" s="731"/>
      <c r="K3" s="731"/>
      <c r="L3" s="731"/>
      <c r="M3" s="731"/>
      <c r="N3" s="731"/>
      <c r="O3" s="731"/>
      <c r="P3" s="731"/>
      <c r="Q3" s="731"/>
      <c r="R3" s="731"/>
      <c r="S3" s="731"/>
      <c r="T3" s="731"/>
      <c r="U3" s="731"/>
      <c r="V3" s="731"/>
      <c r="W3" s="731"/>
      <c r="X3" s="731"/>
      <c r="Y3" s="731"/>
      <c r="Z3" s="731"/>
      <c r="AA3" s="731"/>
      <c r="AB3" s="731"/>
    </row>
    <row r="4" spans="1:28" ht="10.9" customHeight="1" thickBot="1" x14ac:dyDescent="0.3">
      <c r="A4" s="732" t="str">
        <f ca="1">IF(Soupiska!W48="N",Soupiska!B48,"NE")</f>
        <v>NE</v>
      </c>
      <c r="B4" s="372"/>
      <c r="C4" s="733"/>
      <c r="E4" s="738" t="s">
        <v>5</v>
      </c>
      <c r="F4" s="739"/>
      <c r="G4" s="739"/>
      <c r="H4" s="239"/>
      <c r="I4" s="742" t="s">
        <v>91</v>
      </c>
      <c r="J4" s="686"/>
      <c r="K4" s="742" t="s">
        <v>92</v>
      </c>
      <c r="L4" s="743"/>
      <c r="M4" s="686"/>
      <c r="N4" s="640" t="s">
        <v>93</v>
      </c>
      <c r="O4" s="641"/>
      <c r="P4" s="642"/>
      <c r="Q4" s="742" t="s">
        <v>94</v>
      </c>
      <c r="R4" s="743"/>
      <c r="S4" s="686"/>
      <c r="T4" s="742" t="s">
        <v>95</v>
      </c>
      <c r="U4" s="743"/>
      <c r="V4" s="686"/>
      <c r="W4" s="742" t="s">
        <v>96</v>
      </c>
      <c r="X4" s="743"/>
      <c r="Y4" s="686"/>
      <c r="Z4" s="742" t="s">
        <v>96</v>
      </c>
      <c r="AA4" s="743"/>
      <c r="AB4" s="686"/>
    </row>
    <row r="5" spans="1:28" ht="11.45" customHeight="1" thickBot="1" x14ac:dyDescent="0.3">
      <c r="A5" s="734"/>
      <c r="B5" s="372"/>
      <c r="C5" s="733"/>
      <c r="D5" s="240"/>
      <c r="E5" s="740"/>
      <c r="F5" s="741"/>
      <c r="G5" s="741"/>
      <c r="H5" s="241"/>
      <c r="I5" s="742" t="s">
        <v>97</v>
      </c>
      <c r="J5" s="686"/>
      <c r="K5" s="742" t="s">
        <v>98</v>
      </c>
      <c r="L5" s="743"/>
      <c r="M5" s="686"/>
      <c r="N5" s="643"/>
      <c r="O5" s="644"/>
      <c r="P5" s="645"/>
      <c r="Q5" s="742" t="s">
        <v>99</v>
      </c>
      <c r="R5" s="743"/>
      <c r="S5" s="686"/>
      <c r="T5" s="742" t="s">
        <v>100</v>
      </c>
      <c r="U5" s="743"/>
      <c r="V5" s="686"/>
      <c r="W5" s="742" t="s">
        <v>101</v>
      </c>
      <c r="X5" s="743"/>
      <c r="Y5" s="686"/>
      <c r="Z5" s="742" t="s">
        <v>102</v>
      </c>
      <c r="AA5" s="743"/>
      <c r="AB5" s="744"/>
    </row>
    <row r="6" spans="1:28" ht="12" customHeight="1" x14ac:dyDescent="0.25">
      <c r="A6" s="734"/>
      <c r="B6" s="372"/>
      <c r="C6" s="733"/>
      <c r="D6" s="240"/>
      <c r="E6" s="773" t="s">
        <v>20</v>
      </c>
      <c r="F6" s="774"/>
      <c r="G6" s="774"/>
      <c r="H6" s="242"/>
      <c r="I6" s="243">
        <v>40</v>
      </c>
      <c r="J6" s="244"/>
      <c r="K6" s="245">
        <v>80</v>
      </c>
      <c r="L6" s="630"/>
      <c r="M6" s="631"/>
      <c r="N6" s="246">
        <v>80</v>
      </c>
      <c r="O6" s="636"/>
      <c r="P6" s="637"/>
      <c r="Q6" s="245" t="s">
        <v>103</v>
      </c>
      <c r="R6" s="745"/>
      <c r="S6" s="637"/>
      <c r="T6" s="245">
        <v>80</v>
      </c>
      <c r="U6" s="710"/>
      <c r="V6" s="711"/>
      <c r="W6" s="247">
        <v>80</v>
      </c>
      <c r="X6" s="636"/>
      <c r="Y6" s="637"/>
      <c r="Z6" s="247">
        <v>80</v>
      </c>
      <c r="AA6" s="636"/>
      <c r="AB6" s="637"/>
    </row>
    <row r="7" spans="1:28" ht="12" customHeight="1" thickBot="1" x14ac:dyDescent="0.3">
      <c r="A7" s="735"/>
      <c r="B7" s="736"/>
      <c r="C7" s="737"/>
      <c r="D7" s="240"/>
      <c r="E7" s="775" t="s">
        <v>21</v>
      </c>
      <c r="F7" s="776"/>
      <c r="G7" s="776"/>
      <c r="H7" s="248"/>
      <c r="I7" s="249">
        <v>10</v>
      </c>
      <c r="J7" s="250"/>
      <c r="K7" s="251">
        <v>20</v>
      </c>
      <c r="L7" s="632" t="s">
        <v>0</v>
      </c>
      <c r="M7" s="633"/>
      <c r="N7" s="252">
        <v>20</v>
      </c>
      <c r="O7" s="638"/>
      <c r="P7" s="639"/>
      <c r="Q7" s="251">
        <v>20</v>
      </c>
      <c r="R7" s="746" t="s">
        <v>0</v>
      </c>
      <c r="S7" s="747"/>
      <c r="T7" s="253">
        <v>20</v>
      </c>
      <c r="U7" s="710"/>
      <c r="V7" s="711"/>
      <c r="W7" s="254">
        <v>20</v>
      </c>
      <c r="X7" s="638"/>
      <c r="Y7" s="639"/>
      <c r="Z7" s="254">
        <v>20</v>
      </c>
      <c r="AA7" s="638"/>
      <c r="AB7" s="639"/>
    </row>
    <row r="8" spans="1:28" ht="13.9" customHeight="1" thickBot="1" x14ac:dyDescent="0.3">
      <c r="A8" s="255"/>
      <c r="B8" s="255"/>
      <c r="C8" s="240"/>
      <c r="D8" s="240"/>
      <c r="E8" s="777" t="s">
        <v>23</v>
      </c>
      <c r="F8" s="778"/>
      <c r="G8" s="778"/>
      <c r="H8" s="256"/>
      <c r="I8" s="257">
        <v>50</v>
      </c>
      <c r="J8" s="258">
        <f>SUM(J6:J7)</f>
        <v>0</v>
      </c>
      <c r="K8" s="259">
        <v>100</v>
      </c>
      <c r="L8" s="634">
        <f>SUM(L6:M7)</f>
        <v>0</v>
      </c>
      <c r="M8" s="635"/>
      <c r="N8" s="259">
        <v>100</v>
      </c>
      <c r="O8" s="634">
        <f>SUM(O6:O7)</f>
        <v>0</v>
      </c>
      <c r="P8" s="635"/>
      <c r="Q8" s="259">
        <v>100</v>
      </c>
      <c r="R8" s="634">
        <f>SUM(R6:S7)</f>
        <v>0</v>
      </c>
      <c r="S8" s="635"/>
      <c r="T8" s="259">
        <v>100</v>
      </c>
      <c r="U8" s="634">
        <f>SUM(U6:V7)</f>
        <v>0</v>
      </c>
      <c r="V8" s="635"/>
      <c r="W8" s="259">
        <v>100</v>
      </c>
      <c r="X8" s="634">
        <f>SUM(X6:Y7)</f>
        <v>0</v>
      </c>
      <c r="Y8" s="635"/>
      <c r="Z8" s="259">
        <v>100</v>
      </c>
      <c r="AA8" s="634">
        <f>SUM(AA6:AB7)</f>
        <v>0</v>
      </c>
      <c r="AB8" s="635"/>
    </row>
    <row r="9" spans="1:28" ht="0.6" customHeight="1" thickBot="1" x14ac:dyDescent="0.3">
      <c r="A9" s="255"/>
      <c r="B9" s="255"/>
      <c r="C9" s="240"/>
      <c r="D9" s="240"/>
      <c r="E9" s="240"/>
      <c r="F9" s="240"/>
      <c r="G9" s="240"/>
      <c r="P9" s="260"/>
    </row>
    <row r="10" spans="1:28" ht="13.9" customHeight="1" thickBot="1" x14ac:dyDescent="0.3">
      <c r="A10" s="779" t="s">
        <v>4</v>
      </c>
      <c r="B10" s="736"/>
      <c r="C10" s="736"/>
      <c r="D10" s="736"/>
      <c r="E10" s="736"/>
      <c r="F10" s="736"/>
      <c r="G10" s="736"/>
      <c r="I10" s="748" t="s">
        <v>27</v>
      </c>
      <c r="J10" s="749"/>
      <c r="K10" s="749"/>
      <c r="L10" s="749"/>
      <c r="M10" s="750"/>
      <c r="N10" s="769" t="s">
        <v>91</v>
      </c>
      <c r="O10" s="769"/>
      <c r="P10" s="770"/>
      <c r="Q10" s="782" t="s">
        <v>104</v>
      </c>
      <c r="R10" s="780"/>
      <c r="S10" s="781"/>
      <c r="T10" s="782" t="s">
        <v>94</v>
      </c>
      <c r="U10" s="780"/>
      <c r="V10" s="781"/>
      <c r="W10" s="782" t="s">
        <v>105</v>
      </c>
      <c r="X10" s="780"/>
      <c r="Y10" s="783"/>
      <c r="Z10" s="748" t="s">
        <v>106</v>
      </c>
      <c r="AA10" s="749"/>
      <c r="AB10" s="750"/>
    </row>
    <row r="11" spans="1:28" ht="13.9" customHeight="1" thickBot="1" x14ac:dyDescent="0.3">
      <c r="A11" s="757" t="s">
        <v>10</v>
      </c>
      <c r="B11" s="728"/>
      <c r="C11" s="760">
        <f>Soupiska!C48</f>
        <v>0</v>
      </c>
      <c r="D11" s="728"/>
      <c r="E11" s="728"/>
      <c r="F11" s="728"/>
      <c r="G11" s="729"/>
      <c r="I11" s="751"/>
      <c r="J11" s="752"/>
      <c r="K11" s="752"/>
      <c r="L11" s="752"/>
      <c r="M11" s="753"/>
      <c r="N11" s="763" t="s">
        <v>97</v>
      </c>
      <c r="O11" s="764"/>
      <c r="P11" s="765"/>
      <c r="Q11" s="769" t="s">
        <v>107</v>
      </c>
      <c r="R11" s="769"/>
      <c r="S11" s="770"/>
      <c r="T11" s="771" t="s">
        <v>99</v>
      </c>
      <c r="U11" s="769"/>
      <c r="V11" s="770"/>
      <c r="W11" s="771" t="s">
        <v>108</v>
      </c>
      <c r="X11" s="769"/>
      <c r="Y11" s="772"/>
      <c r="Z11" s="751"/>
      <c r="AA11" s="752"/>
      <c r="AB11" s="753"/>
    </row>
    <row r="12" spans="1:28" ht="13.9" customHeight="1" thickBot="1" x14ac:dyDescent="0.3">
      <c r="A12" s="758"/>
      <c r="B12" s="759"/>
      <c r="C12" s="761"/>
      <c r="D12" s="759"/>
      <c r="E12" s="759"/>
      <c r="F12" s="759"/>
      <c r="G12" s="762"/>
      <c r="H12" s="261"/>
      <c r="I12" s="754"/>
      <c r="J12" s="755"/>
      <c r="K12" s="755"/>
      <c r="L12" s="755"/>
      <c r="M12" s="756"/>
      <c r="N12" s="766"/>
      <c r="O12" s="767"/>
      <c r="P12" s="768"/>
      <c r="Q12" s="780" t="s">
        <v>109</v>
      </c>
      <c r="R12" s="780"/>
      <c r="S12" s="781"/>
      <c r="T12" s="782" t="s">
        <v>110</v>
      </c>
      <c r="U12" s="780"/>
      <c r="V12" s="781"/>
      <c r="W12" s="782" t="s">
        <v>111</v>
      </c>
      <c r="X12" s="780"/>
      <c r="Y12" s="783"/>
      <c r="Z12" s="754"/>
      <c r="AA12" s="755"/>
      <c r="AB12" s="756"/>
    </row>
    <row r="13" spans="1:28" ht="13.15" customHeight="1" x14ac:dyDescent="0.25">
      <c r="A13" s="784" t="s">
        <v>112</v>
      </c>
      <c r="B13" s="785"/>
      <c r="C13" s="786">
        <f>Soupiska!E48</f>
        <v>0</v>
      </c>
      <c r="D13" s="787"/>
      <c r="E13" s="787"/>
      <c r="F13" s="787"/>
      <c r="G13" s="788"/>
      <c r="I13" s="789" t="s">
        <v>113</v>
      </c>
      <c r="J13" s="790"/>
      <c r="K13" s="790"/>
      <c r="L13" s="790"/>
      <c r="M13" s="791"/>
      <c r="N13" s="262">
        <v>10</v>
      </c>
      <c r="O13" s="800"/>
      <c r="P13" s="801"/>
      <c r="Q13" s="245">
        <v>10</v>
      </c>
      <c r="R13" s="650" t="s">
        <v>0</v>
      </c>
      <c r="S13" s="651"/>
      <c r="T13" s="245">
        <v>10</v>
      </c>
      <c r="U13" s="1214" t="s">
        <v>0</v>
      </c>
      <c r="V13" s="1215"/>
      <c r="W13" s="245">
        <v>10</v>
      </c>
      <c r="X13" s="650" t="s">
        <v>0</v>
      </c>
      <c r="Y13" s="651"/>
      <c r="Z13" s="262">
        <v>10</v>
      </c>
      <c r="AA13" s="658"/>
      <c r="AB13" s="659"/>
    </row>
    <row r="14" spans="1:28" ht="13.15" customHeight="1" x14ac:dyDescent="0.25">
      <c r="A14" s="792" t="s">
        <v>114</v>
      </c>
      <c r="B14" s="793"/>
      <c r="C14" s="761"/>
      <c r="D14" s="759"/>
      <c r="E14" s="759"/>
      <c r="F14" s="759"/>
      <c r="G14" s="762"/>
      <c r="I14" s="794" t="s">
        <v>115</v>
      </c>
      <c r="J14" s="774"/>
      <c r="K14" s="774"/>
      <c r="L14" s="774"/>
      <c r="M14" s="795"/>
      <c r="N14" s="263">
        <v>10</v>
      </c>
      <c r="O14" s="646" t="s">
        <v>116</v>
      </c>
      <c r="P14" s="647"/>
      <c r="Q14" s="263">
        <v>10</v>
      </c>
      <c r="R14" s="646" t="s">
        <v>0</v>
      </c>
      <c r="S14" s="647"/>
      <c r="T14" s="263" t="s">
        <v>40</v>
      </c>
      <c r="U14" s="680" t="s">
        <v>40</v>
      </c>
      <c r="V14" s="653"/>
      <c r="W14" s="263" t="s">
        <v>40</v>
      </c>
      <c r="X14" s="626" t="s">
        <v>40</v>
      </c>
      <c r="Y14" s="627"/>
      <c r="Z14" s="263">
        <v>10</v>
      </c>
      <c r="AA14" s="660"/>
      <c r="AB14" s="661"/>
    </row>
    <row r="15" spans="1:28" ht="13.15" customHeight="1" x14ac:dyDescent="0.25">
      <c r="A15" s="264" t="s">
        <v>22</v>
      </c>
      <c r="B15" s="265"/>
      <c r="C15" s="807">
        <f>Soupiska!I48</f>
        <v>0</v>
      </c>
      <c r="D15" s="797"/>
      <c r="E15" s="797"/>
      <c r="F15" s="797"/>
      <c r="G15" s="798"/>
      <c r="I15" s="794" t="s">
        <v>117</v>
      </c>
      <c r="J15" s="774"/>
      <c r="K15" s="774"/>
      <c r="L15" s="774"/>
      <c r="M15" s="795"/>
      <c r="N15" s="263" t="s">
        <v>40</v>
      </c>
      <c r="O15" s="626" t="s">
        <v>40</v>
      </c>
      <c r="P15" s="627"/>
      <c r="Q15" s="263" t="s">
        <v>40</v>
      </c>
      <c r="R15" s="626" t="s">
        <v>40</v>
      </c>
      <c r="S15" s="627"/>
      <c r="T15" s="266">
        <v>10</v>
      </c>
      <c r="U15" s="710" t="s">
        <v>0</v>
      </c>
      <c r="V15" s="711"/>
      <c r="W15" s="263">
        <v>10</v>
      </c>
      <c r="X15" s="662"/>
      <c r="Y15" s="663"/>
      <c r="Z15" s="263" t="s">
        <v>40</v>
      </c>
      <c r="AA15" s="626" t="s">
        <v>40</v>
      </c>
      <c r="AB15" s="627"/>
    </row>
    <row r="16" spans="1:28" ht="13.15" customHeight="1" x14ac:dyDescent="0.25">
      <c r="A16" s="264" t="s">
        <v>24</v>
      </c>
      <c r="B16" s="265"/>
      <c r="C16" s="807">
        <f>Soupiska!K48</f>
        <v>0</v>
      </c>
      <c r="D16" s="797"/>
      <c r="E16" s="797"/>
      <c r="F16" s="797"/>
      <c r="G16" s="798"/>
      <c r="I16" s="794" t="s">
        <v>118</v>
      </c>
      <c r="J16" s="774"/>
      <c r="K16" s="774"/>
      <c r="L16" s="774"/>
      <c r="M16" s="795"/>
      <c r="N16" s="263">
        <v>10</v>
      </c>
      <c r="O16" s="646" t="s">
        <v>116</v>
      </c>
      <c r="P16" s="647"/>
      <c r="Q16" s="263">
        <v>10</v>
      </c>
      <c r="R16" s="646" t="s">
        <v>0</v>
      </c>
      <c r="S16" s="647"/>
      <c r="T16" s="266">
        <v>10</v>
      </c>
      <c r="U16" s="710"/>
      <c r="V16" s="711" t="s">
        <v>0</v>
      </c>
      <c r="W16" s="263" t="s">
        <v>119</v>
      </c>
      <c r="X16" s="646" t="s">
        <v>0</v>
      </c>
      <c r="Y16" s="647"/>
      <c r="Z16" s="263">
        <v>10</v>
      </c>
      <c r="AA16" s="660"/>
      <c r="AB16" s="661"/>
    </row>
    <row r="17" spans="1:28" ht="13.15" customHeight="1" x14ac:dyDescent="0.25">
      <c r="A17" s="264" t="s">
        <v>120</v>
      </c>
      <c r="B17" s="265"/>
      <c r="C17" s="808">
        <f>Soupiska!L48</f>
        <v>0</v>
      </c>
      <c r="D17" s="809"/>
      <c r="E17" s="809"/>
      <c r="F17" s="809"/>
      <c r="G17" s="810"/>
      <c r="I17" s="794" t="s">
        <v>121</v>
      </c>
      <c r="J17" s="774"/>
      <c r="K17" s="774"/>
      <c r="L17" s="774"/>
      <c r="M17" s="795"/>
      <c r="N17" s="263" t="s">
        <v>40</v>
      </c>
      <c r="O17" s="626" t="s">
        <v>40</v>
      </c>
      <c r="P17" s="627"/>
      <c r="Q17" s="263">
        <v>10</v>
      </c>
      <c r="R17" s="646"/>
      <c r="S17" s="647"/>
      <c r="T17" s="266">
        <v>10</v>
      </c>
      <c r="U17" s="710"/>
      <c r="V17" s="711" t="s">
        <v>0</v>
      </c>
      <c r="W17" s="263">
        <v>10</v>
      </c>
      <c r="X17" s="662"/>
      <c r="Y17" s="663"/>
      <c r="Z17" s="263">
        <v>10</v>
      </c>
      <c r="AA17" s="662"/>
      <c r="AB17" s="663"/>
    </row>
    <row r="18" spans="1:28" ht="13.15" customHeight="1" x14ac:dyDescent="0.25">
      <c r="A18" s="264" t="s">
        <v>26</v>
      </c>
      <c r="B18" s="265"/>
      <c r="C18" s="807">
        <f>Soupiska!N48</f>
        <v>0</v>
      </c>
      <c r="D18" s="797"/>
      <c r="E18" s="797"/>
      <c r="F18" s="797"/>
      <c r="G18" s="798"/>
      <c r="I18" s="794" t="s">
        <v>122</v>
      </c>
      <c r="J18" s="774"/>
      <c r="K18" s="774"/>
      <c r="L18" s="774"/>
      <c r="M18" s="795"/>
      <c r="N18" s="263" t="s">
        <v>40</v>
      </c>
      <c r="O18" s="626" t="s">
        <v>40</v>
      </c>
      <c r="P18" s="627"/>
      <c r="Q18" s="263">
        <v>10</v>
      </c>
      <c r="R18" s="646" t="s">
        <v>0</v>
      </c>
      <c r="S18" s="647"/>
      <c r="T18" s="266">
        <v>10</v>
      </c>
      <c r="U18" s="710"/>
      <c r="V18" s="711" t="s">
        <v>0</v>
      </c>
      <c r="W18" s="263">
        <v>10</v>
      </c>
      <c r="X18" s="646" t="s">
        <v>0</v>
      </c>
      <c r="Y18" s="647"/>
      <c r="Z18" s="263" t="s">
        <v>40</v>
      </c>
      <c r="AA18" s="626" t="s">
        <v>40</v>
      </c>
      <c r="AB18" s="627"/>
    </row>
    <row r="19" spans="1:28" ht="13.15" customHeight="1" thickBot="1" x14ac:dyDescent="0.3">
      <c r="A19" s="267" t="s">
        <v>34</v>
      </c>
      <c r="B19" s="268"/>
      <c r="C19" s="1216">
        <f>Soupiska!P48</f>
        <v>0</v>
      </c>
      <c r="D19" s="803"/>
      <c r="E19" s="803"/>
      <c r="F19" s="803"/>
      <c r="G19" s="804"/>
      <c r="I19" s="794" t="s">
        <v>49</v>
      </c>
      <c r="J19" s="774"/>
      <c r="K19" s="774"/>
      <c r="L19" s="774"/>
      <c r="M19" s="795"/>
      <c r="N19" s="263">
        <v>10</v>
      </c>
      <c r="O19" s="646" t="s">
        <v>0</v>
      </c>
      <c r="P19" s="647"/>
      <c r="Q19" s="263">
        <v>10</v>
      </c>
      <c r="R19" s="646" t="s">
        <v>0</v>
      </c>
      <c r="S19" s="647"/>
      <c r="T19" s="269" t="s">
        <v>44</v>
      </c>
      <c r="U19" s="710"/>
      <c r="V19" s="711" t="s">
        <v>40</v>
      </c>
      <c r="W19" s="263" t="s">
        <v>40</v>
      </c>
      <c r="X19" s="626" t="s">
        <v>40</v>
      </c>
      <c r="Y19" s="627"/>
      <c r="Z19" s="263">
        <v>10</v>
      </c>
      <c r="AA19" s="662"/>
      <c r="AB19" s="663"/>
    </row>
    <row r="20" spans="1:28" ht="13.15" customHeight="1" thickBot="1" x14ac:dyDescent="0.3">
      <c r="A20" s="805" t="s">
        <v>37</v>
      </c>
      <c r="B20" s="806"/>
      <c r="C20" s="806"/>
      <c r="D20" s="806"/>
      <c r="E20" s="806"/>
      <c r="F20" s="806"/>
      <c r="G20" s="806"/>
      <c r="I20" s="794" t="s">
        <v>123</v>
      </c>
      <c r="J20" s="774"/>
      <c r="K20" s="774"/>
      <c r="L20" s="774"/>
      <c r="M20" s="795"/>
      <c r="N20" s="263" t="s">
        <v>40</v>
      </c>
      <c r="O20" s="626" t="s">
        <v>40</v>
      </c>
      <c r="P20" s="627"/>
      <c r="Q20" s="263">
        <v>10</v>
      </c>
      <c r="R20" s="646" t="s">
        <v>0</v>
      </c>
      <c r="S20" s="647"/>
      <c r="T20" s="266">
        <v>10</v>
      </c>
      <c r="U20" s="710"/>
      <c r="V20" s="711" t="s">
        <v>0</v>
      </c>
      <c r="W20" s="263" t="s">
        <v>40</v>
      </c>
      <c r="X20" s="626" t="s">
        <v>40</v>
      </c>
      <c r="Y20" s="627"/>
      <c r="Z20" s="263" t="s">
        <v>40</v>
      </c>
      <c r="AA20" s="626" t="s">
        <v>40</v>
      </c>
      <c r="AB20" s="627"/>
    </row>
    <row r="21" spans="1:28" ht="13.15" customHeight="1" x14ac:dyDescent="0.25">
      <c r="A21" s="826" t="s">
        <v>10</v>
      </c>
      <c r="B21" s="827"/>
      <c r="C21" s="828">
        <f>Soupiska!C49</f>
        <v>0</v>
      </c>
      <c r="D21" s="827"/>
      <c r="E21" s="827"/>
      <c r="F21" s="827"/>
      <c r="G21" s="829"/>
      <c r="I21" s="794" t="s">
        <v>124</v>
      </c>
      <c r="J21" s="774"/>
      <c r="K21" s="774"/>
      <c r="L21" s="774"/>
      <c r="M21" s="795"/>
      <c r="N21" s="263" t="s">
        <v>40</v>
      </c>
      <c r="O21" s="626" t="s">
        <v>40</v>
      </c>
      <c r="P21" s="627"/>
      <c r="Q21" s="263">
        <v>10</v>
      </c>
      <c r="R21" s="646" t="s">
        <v>0</v>
      </c>
      <c r="S21" s="647"/>
      <c r="T21" s="269" t="s">
        <v>40</v>
      </c>
      <c r="U21" s="718" t="s">
        <v>44</v>
      </c>
      <c r="V21" s="719"/>
      <c r="W21" s="263">
        <v>10</v>
      </c>
      <c r="X21" s="646" t="s">
        <v>0</v>
      </c>
      <c r="Y21" s="647"/>
      <c r="Z21" s="263" t="s">
        <v>40</v>
      </c>
      <c r="AA21" s="626" t="s">
        <v>40</v>
      </c>
      <c r="AB21" s="627"/>
    </row>
    <row r="22" spans="1:28" ht="13.15" customHeight="1" x14ac:dyDescent="0.25">
      <c r="A22" s="819" t="s">
        <v>38</v>
      </c>
      <c r="B22" s="820"/>
      <c r="C22" s="830">
        <f>Soupiska!E49</f>
        <v>0</v>
      </c>
      <c r="D22" s="820"/>
      <c r="E22" s="820"/>
      <c r="F22" s="820"/>
      <c r="G22" s="822"/>
      <c r="I22" s="794" t="s">
        <v>125</v>
      </c>
      <c r="J22" s="774"/>
      <c r="K22" s="774"/>
      <c r="L22" s="774"/>
      <c r="M22" s="795"/>
      <c r="N22" s="263" t="s">
        <v>40</v>
      </c>
      <c r="O22" s="626" t="s">
        <v>40</v>
      </c>
      <c r="P22" s="627"/>
      <c r="Q22" s="263" t="s">
        <v>40</v>
      </c>
      <c r="R22" s="626" t="s">
        <v>40</v>
      </c>
      <c r="S22" s="627"/>
      <c r="T22" s="266">
        <v>10</v>
      </c>
      <c r="U22" s="710"/>
      <c r="V22" s="711" t="s">
        <v>0</v>
      </c>
      <c r="W22" s="263">
        <v>10</v>
      </c>
      <c r="X22" s="646" t="s">
        <v>0</v>
      </c>
      <c r="Y22" s="647"/>
      <c r="Z22" s="263" t="s">
        <v>40</v>
      </c>
      <c r="AA22" s="626" t="s">
        <v>40</v>
      </c>
      <c r="AB22" s="627"/>
    </row>
    <row r="23" spans="1:28" ht="13.15" customHeight="1" x14ac:dyDescent="0.25">
      <c r="A23" s="811" t="s">
        <v>42</v>
      </c>
      <c r="B23" s="812"/>
      <c r="C23" s="815">
        <f>Soupiska!I49</f>
        <v>0</v>
      </c>
      <c r="D23" s="812"/>
      <c r="E23" s="812"/>
      <c r="F23" s="812"/>
      <c r="G23" s="816"/>
      <c r="I23" s="794" t="s">
        <v>126</v>
      </c>
      <c r="J23" s="774"/>
      <c r="K23" s="774"/>
      <c r="L23" s="774"/>
      <c r="M23" s="795"/>
      <c r="N23" s="263" t="s">
        <v>40</v>
      </c>
      <c r="O23" s="626" t="s">
        <v>40</v>
      </c>
      <c r="P23" s="627"/>
      <c r="Q23" s="263">
        <v>10</v>
      </c>
      <c r="R23" s="646" t="s">
        <v>0</v>
      </c>
      <c r="S23" s="647"/>
      <c r="T23" s="266">
        <v>10</v>
      </c>
      <c r="U23" s="710"/>
      <c r="V23" s="711" t="s">
        <v>0</v>
      </c>
      <c r="W23" s="263">
        <v>10</v>
      </c>
      <c r="X23" s="646" t="s">
        <v>0</v>
      </c>
      <c r="Y23" s="647"/>
      <c r="Z23" s="263" t="s">
        <v>40</v>
      </c>
      <c r="AA23" s="626" t="s">
        <v>40</v>
      </c>
      <c r="AB23" s="627"/>
    </row>
    <row r="24" spans="1:28" ht="13.15" customHeight="1" x14ac:dyDescent="0.25">
      <c r="A24" s="813"/>
      <c r="B24" s="814"/>
      <c r="C24" s="817"/>
      <c r="D24" s="814"/>
      <c r="E24" s="814"/>
      <c r="F24" s="814"/>
      <c r="G24" s="818"/>
      <c r="I24" s="794" t="s">
        <v>127</v>
      </c>
      <c r="J24" s="774"/>
      <c r="K24" s="774"/>
      <c r="L24" s="774"/>
      <c r="M24" s="795"/>
      <c r="N24" s="263" t="s">
        <v>40</v>
      </c>
      <c r="O24" s="626" t="s">
        <v>40</v>
      </c>
      <c r="P24" s="627"/>
      <c r="Q24" s="263" t="s">
        <v>40</v>
      </c>
      <c r="R24" s="626" t="s">
        <v>40</v>
      </c>
      <c r="S24" s="627"/>
      <c r="T24" s="266">
        <v>10</v>
      </c>
      <c r="U24" s="710"/>
      <c r="V24" s="711" t="s">
        <v>116</v>
      </c>
      <c r="W24" s="263">
        <v>10</v>
      </c>
      <c r="X24" s="648"/>
      <c r="Y24" s="649"/>
      <c r="Z24" s="263" t="s">
        <v>40</v>
      </c>
      <c r="AA24" s="626" t="s">
        <v>40</v>
      </c>
      <c r="AB24" s="627"/>
    </row>
    <row r="25" spans="1:28" ht="13.15" customHeight="1" thickBot="1" x14ac:dyDescent="0.3">
      <c r="A25" s="819" t="s">
        <v>25</v>
      </c>
      <c r="B25" s="820"/>
      <c r="C25" s="821" t="e">
        <f ca="1">DATE(IF(MID(Soupiska!C50,1,2)*1 &gt; YEAR(TODAY())-2000, 1900, 2000) + MID(Soupiska!C50,1,2), MOD(MID(Soupiska!C50,3,2),50), MID(Soupiska!C50,5,2))</f>
        <v>#VALUE!</v>
      </c>
      <c r="D25" s="820"/>
      <c r="E25" s="820"/>
      <c r="F25" s="820"/>
      <c r="G25" s="822"/>
      <c r="I25" s="823" t="s">
        <v>128</v>
      </c>
      <c r="J25" s="824"/>
      <c r="K25" s="824"/>
      <c r="L25" s="824"/>
      <c r="M25" s="825"/>
      <c r="N25" s="270">
        <v>10</v>
      </c>
      <c r="O25" s="628" t="s">
        <v>0</v>
      </c>
      <c r="P25" s="629"/>
      <c r="Q25" s="270">
        <v>10</v>
      </c>
      <c r="R25" s="628" t="s">
        <v>0</v>
      </c>
      <c r="S25" s="629"/>
      <c r="T25" s="271">
        <v>10</v>
      </c>
      <c r="U25" s="710"/>
      <c r="V25" s="711" t="s">
        <v>0</v>
      </c>
      <c r="W25" s="270">
        <v>10</v>
      </c>
      <c r="X25" s="628" t="s">
        <v>0</v>
      </c>
      <c r="Y25" s="629"/>
      <c r="Z25" s="270">
        <v>10</v>
      </c>
      <c r="AA25" s="664"/>
      <c r="AB25" s="665"/>
    </row>
    <row r="26" spans="1:28" ht="13.15" customHeight="1" thickBot="1" x14ac:dyDescent="0.3">
      <c r="A26" s="840" t="s">
        <v>47</v>
      </c>
      <c r="B26" s="841"/>
      <c r="C26" s="842">
        <f>Soupiska!I50</f>
        <v>0</v>
      </c>
      <c r="D26" s="841"/>
      <c r="E26" s="841"/>
      <c r="F26" s="841"/>
      <c r="G26" s="843"/>
      <c r="I26" s="844" t="s">
        <v>23</v>
      </c>
      <c r="J26" s="845"/>
      <c r="K26" s="845"/>
      <c r="L26" s="845"/>
      <c r="M26" s="846"/>
      <c r="N26" s="272">
        <v>50</v>
      </c>
      <c r="O26" s="666">
        <f>SUM(O13:P25)</f>
        <v>0</v>
      </c>
      <c r="P26" s="666"/>
      <c r="Q26" s="273">
        <v>100</v>
      </c>
      <c r="R26" s="666">
        <f>SUM(R13:S25)</f>
        <v>0</v>
      </c>
      <c r="S26" s="666"/>
      <c r="T26" s="273">
        <v>100</v>
      </c>
      <c r="U26" s="666">
        <f>SUM(U13:V25)</f>
        <v>0</v>
      </c>
      <c r="V26" s="666"/>
      <c r="W26" s="273">
        <v>100</v>
      </c>
      <c r="X26" s="666">
        <f>SUM(X13:Y25)</f>
        <v>0</v>
      </c>
      <c r="Y26" s="666"/>
      <c r="Z26" s="273">
        <v>60</v>
      </c>
      <c r="AA26" s="666">
        <f>SUM(AA13:AB25)</f>
        <v>0</v>
      </c>
      <c r="AB26" s="667"/>
    </row>
    <row r="27" spans="1:28" ht="1.9" customHeight="1" thickBot="1" x14ac:dyDescent="0.3">
      <c r="A27" s="255"/>
      <c r="B27" s="255"/>
      <c r="C27" s="240"/>
      <c r="D27" s="240"/>
      <c r="E27" s="240"/>
      <c r="F27" s="240"/>
      <c r="G27" s="240"/>
      <c r="I27" s="274"/>
      <c r="J27" s="274"/>
      <c r="K27" s="274"/>
      <c r="L27" s="274"/>
      <c r="M27" s="274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4"/>
    </row>
    <row r="28" spans="1:28" ht="13.9" customHeight="1" thickBot="1" x14ac:dyDescent="0.3">
      <c r="A28" s="779" t="s">
        <v>50</v>
      </c>
      <c r="B28" s="736"/>
      <c r="C28" s="736"/>
      <c r="D28" s="736"/>
      <c r="E28" s="736"/>
      <c r="F28" s="240"/>
      <c r="G28" s="847" t="s">
        <v>66</v>
      </c>
      <c r="H28" s="848"/>
      <c r="I28" s="848"/>
      <c r="J28" s="849"/>
      <c r="K28" s="685" t="s">
        <v>91</v>
      </c>
      <c r="L28" s="685"/>
      <c r="M28" s="686"/>
      <c r="N28" s="687" t="s">
        <v>129</v>
      </c>
      <c r="O28" s="685"/>
      <c r="P28" s="688"/>
      <c r="Q28" s="831" t="s">
        <v>94</v>
      </c>
      <c r="R28" s="832"/>
      <c r="S28" s="833"/>
      <c r="T28" s="685" t="s">
        <v>95</v>
      </c>
      <c r="U28" s="685"/>
      <c r="V28" s="686"/>
      <c r="W28" s="687" t="s">
        <v>130</v>
      </c>
      <c r="X28" s="685"/>
      <c r="Y28" s="688"/>
      <c r="Z28" s="831" t="s">
        <v>131</v>
      </c>
      <c r="AA28" s="832"/>
      <c r="AB28" s="833"/>
    </row>
    <row r="29" spans="1:28" ht="13.15" customHeight="1" x14ac:dyDescent="0.25">
      <c r="A29" s="757" t="s">
        <v>52</v>
      </c>
      <c r="B29" s="728"/>
      <c r="C29" s="834">
        <f>Soupiska!T6</f>
        <v>0</v>
      </c>
      <c r="D29" s="728"/>
      <c r="E29" s="729"/>
      <c r="F29" s="240"/>
      <c r="G29" s="835" t="s">
        <v>132</v>
      </c>
      <c r="H29" s="836"/>
      <c r="I29" s="836"/>
      <c r="J29" s="837"/>
      <c r="K29" s="276">
        <v>10</v>
      </c>
      <c r="L29" s="676" t="s">
        <v>0</v>
      </c>
      <c r="M29" s="799"/>
      <c r="N29" s="277">
        <v>10</v>
      </c>
      <c r="O29" s="799" t="s">
        <v>0</v>
      </c>
      <c r="P29" s="850"/>
      <c r="Q29" s="278">
        <v>10</v>
      </c>
      <c r="R29" s="745"/>
      <c r="S29" s="853"/>
      <c r="T29" s="278">
        <v>10</v>
      </c>
      <c r="U29" s="710"/>
      <c r="V29" s="711"/>
      <c r="W29" s="279">
        <v>10</v>
      </c>
      <c r="X29" s="630"/>
      <c r="Y29" s="723"/>
      <c r="Z29" s="280">
        <v>20</v>
      </c>
      <c r="AA29" s="672" t="s">
        <v>0</v>
      </c>
      <c r="AB29" s="673"/>
    </row>
    <row r="30" spans="1:28" ht="13.15" customHeight="1" x14ac:dyDescent="0.25">
      <c r="A30" s="758"/>
      <c r="B30" s="759"/>
      <c r="C30" s="761"/>
      <c r="D30" s="759"/>
      <c r="E30" s="762"/>
      <c r="F30" s="240"/>
      <c r="G30" s="838" t="s">
        <v>133</v>
      </c>
      <c r="H30" s="774"/>
      <c r="I30" s="774"/>
      <c r="J30" s="839"/>
      <c r="K30" s="281">
        <v>10</v>
      </c>
      <c r="L30" s="678" t="s">
        <v>0</v>
      </c>
      <c r="M30" s="705"/>
      <c r="N30" s="263">
        <v>10</v>
      </c>
      <c r="O30" s="851"/>
      <c r="P30" s="852"/>
      <c r="Q30" s="282">
        <v>10</v>
      </c>
      <c r="R30" s="851"/>
      <c r="S30" s="852"/>
      <c r="T30" s="282">
        <v>10</v>
      </c>
      <c r="U30" s="710"/>
      <c r="V30" s="711"/>
      <c r="W30" s="283">
        <v>10</v>
      </c>
      <c r="X30" s="662"/>
      <c r="Y30" s="690"/>
      <c r="Z30" s="284">
        <v>20</v>
      </c>
      <c r="AA30" s="670"/>
      <c r="AB30" s="671"/>
    </row>
    <row r="31" spans="1:28" ht="13.15" customHeight="1" x14ac:dyDescent="0.25">
      <c r="A31" s="854" t="s">
        <v>54</v>
      </c>
      <c r="B31" s="787"/>
      <c r="C31" s="786">
        <f>Soupiska!P5</f>
        <v>0</v>
      </c>
      <c r="D31" s="787"/>
      <c r="E31" s="788"/>
      <c r="F31" s="240"/>
      <c r="G31" s="838" t="s">
        <v>134</v>
      </c>
      <c r="H31" s="774"/>
      <c r="I31" s="774"/>
      <c r="J31" s="839"/>
      <c r="K31" s="252" t="s">
        <v>40</v>
      </c>
      <c r="L31" s="652" t="s">
        <v>40</v>
      </c>
      <c r="M31" s="680"/>
      <c r="N31" s="285" t="s">
        <v>135</v>
      </c>
      <c r="O31" s="286"/>
      <c r="P31" s="287" t="s">
        <v>0</v>
      </c>
      <c r="Q31" s="288" t="s">
        <v>135</v>
      </c>
      <c r="R31" s="286"/>
      <c r="S31" s="289" t="s">
        <v>0</v>
      </c>
      <c r="T31" s="290">
        <v>10</v>
      </c>
      <c r="U31" s="710"/>
      <c r="V31" s="711" t="s">
        <v>0</v>
      </c>
      <c r="W31" s="279">
        <v>10</v>
      </c>
      <c r="X31" s="646" t="s">
        <v>0</v>
      </c>
      <c r="Y31" s="689"/>
      <c r="Z31" s="284">
        <v>20</v>
      </c>
      <c r="AA31" s="670"/>
      <c r="AB31" s="671"/>
    </row>
    <row r="32" spans="1:28" ht="13.15" customHeight="1" x14ac:dyDescent="0.25">
      <c r="A32" s="758"/>
      <c r="B32" s="759"/>
      <c r="C32" s="761"/>
      <c r="D32" s="759"/>
      <c r="E32" s="762"/>
      <c r="F32" s="240"/>
      <c r="G32" s="838" t="s">
        <v>136</v>
      </c>
      <c r="H32" s="774"/>
      <c r="I32" s="774"/>
      <c r="J32" s="839"/>
      <c r="K32" s="281" t="s">
        <v>137</v>
      </c>
      <c r="L32" s="702"/>
      <c r="M32" s="851"/>
      <c r="N32" s="291" t="s">
        <v>138</v>
      </c>
      <c r="O32" s="292"/>
      <c r="P32" s="293"/>
      <c r="Q32" s="294" t="s">
        <v>138</v>
      </c>
      <c r="R32" s="292"/>
      <c r="S32" s="295"/>
      <c r="T32" s="294" t="s">
        <v>139</v>
      </c>
      <c r="U32" s="296"/>
      <c r="V32" s="296"/>
      <c r="W32" s="297" t="s">
        <v>139</v>
      </c>
      <c r="X32" s="298"/>
      <c r="Y32" s="295"/>
      <c r="Z32" s="299" t="s">
        <v>140</v>
      </c>
      <c r="AA32" s="300"/>
      <c r="AB32" s="301" t="s">
        <v>0</v>
      </c>
    </row>
    <row r="33" spans="1:28" ht="13.15" customHeight="1" x14ac:dyDescent="0.25">
      <c r="A33" s="855" t="s">
        <v>141</v>
      </c>
      <c r="B33" s="787"/>
      <c r="C33" s="786">
        <f>Soupiska!D6</f>
        <v>0</v>
      </c>
      <c r="D33" s="787"/>
      <c r="E33" s="788"/>
      <c r="F33" s="240"/>
      <c r="G33" s="856" t="s">
        <v>142</v>
      </c>
      <c r="H33" s="857"/>
      <c r="I33" s="857"/>
      <c r="J33" s="858"/>
      <c r="K33" s="252" t="s">
        <v>40</v>
      </c>
      <c r="L33" s="652" t="s">
        <v>40</v>
      </c>
      <c r="M33" s="680"/>
      <c r="N33" s="302" t="s">
        <v>40</v>
      </c>
      <c r="O33" s="680" t="s">
        <v>40</v>
      </c>
      <c r="P33" s="681"/>
      <c r="Q33" s="290" t="s">
        <v>40</v>
      </c>
      <c r="R33" s="680" t="s">
        <v>40</v>
      </c>
      <c r="S33" s="681"/>
      <c r="T33" s="290">
        <v>20</v>
      </c>
      <c r="U33" s="712"/>
      <c r="V33" s="713"/>
      <c r="W33" s="279">
        <v>20</v>
      </c>
      <c r="X33" s="662"/>
      <c r="Y33" s="690"/>
      <c r="Z33" s="284">
        <v>40</v>
      </c>
      <c r="AA33" s="303"/>
      <c r="AB33" s="301" t="s">
        <v>0</v>
      </c>
    </row>
    <row r="34" spans="1:28" ht="13.15" customHeight="1" x14ac:dyDescent="0.25">
      <c r="A34" s="758"/>
      <c r="B34" s="759"/>
      <c r="C34" s="761"/>
      <c r="D34" s="759"/>
      <c r="E34" s="762"/>
      <c r="F34" s="240"/>
      <c r="G34" s="856" t="s">
        <v>143</v>
      </c>
      <c r="H34" s="857"/>
      <c r="I34" s="857"/>
      <c r="J34" s="858"/>
      <c r="K34" s="304" t="s">
        <v>137</v>
      </c>
      <c r="L34" s="702"/>
      <c r="M34" s="684"/>
      <c r="N34" s="291" t="s">
        <v>138</v>
      </c>
      <c r="O34" s="292"/>
      <c r="P34" s="293" t="s">
        <v>0</v>
      </c>
      <c r="Q34" s="294" t="s">
        <v>138</v>
      </c>
      <c r="R34" s="292"/>
      <c r="S34" s="295" t="s">
        <v>0</v>
      </c>
      <c r="T34" s="305" t="s">
        <v>139</v>
      </c>
      <c r="U34" s="296"/>
      <c r="V34" s="296"/>
      <c r="W34" s="297" t="s">
        <v>139</v>
      </c>
      <c r="X34" s="298"/>
      <c r="Y34" s="295"/>
      <c r="Z34" s="299" t="s">
        <v>140</v>
      </c>
      <c r="AA34" s="300"/>
      <c r="AB34" s="301" t="s">
        <v>0</v>
      </c>
    </row>
    <row r="35" spans="1:28" ht="13.15" customHeight="1" thickBot="1" x14ac:dyDescent="0.3">
      <c r="A35" s="855" t="s">
        <v>58</v>
      </c>
      <c r="B35" s="787"/>
      <c r="C35" s="786">
        <f>Soupiska!P6</f>
        <v>0</v>
      </c>
      <c r="D35" s="787"/>
      <c r="E35" s="788"/>
      <c r="F35" s="240"/>
      <c r="G35" s="860" t="s">
        <v>144</v>
      </c>
      <c r="H35" s="776"/>
      <c r="I35" s="776"/>
      <c r="J35" s="861"/>
      <c r="K35" s="306" t="s">
        <v>44</v>
      </c>
      <c r="L35" s="868" t="s">
        <v>44</v>
      </c>
      <c r="M35" s="869"/>
      <c r="N35" s="307" t="s">
        <v>138</v>
      </c>
      <c r="O35" s="286"/>
      <c r="P35" s="287" t="s">
        <v>0</v>
      </c>
      <c r="Q35" s="308" t="s">
        <v>138</v>
      </c>
      <c r="R35" s="286"/>
      <c r="S35" s="289" t="s">
        <v>0</v>
      </c>
      <c r="T35" s="309" t="s">
        <v>44</v>
      </c>
      <c r="U35" s="668" t="s">
        <v>44</v>
      </c>
      <c r="V35" s="682"/>
      <c r="W35" s="279" t="s">
        <v>44</v>
      </c>
      <c r="X35" s="691" t="s">
        <v>44</v>
      </c>
      <c r="Y35" s="692"/>
      <c r="Z35" s="310" t="s">
        <v>44</v>
      </c>
      <c r="AA35" s="668" t="s">
        <v>44</v>
      </c>
      <c r="AB35" s="669"/>
    </row>
    <row r="36" spans="1:28" ht="13.15" customHeight="1" thickBot="1" x14ac:dyDescent="0.3">
      <c r="A36" s="735"/>
      <c r="B36" s="736"/>
      <c r="C36" s="859"/>
      <c r="D36" s="736"/>
      <c r="E36" s="737"/>
      <c r="F36" s="240"/>
      <c r="G36" s="862" t="s">
        <v>23</v>
      </c>
      <c r="H36" s="778"/>
      <c r="I36" s="778"/>
      <c r="J36" s="863"/>
      <c r="K36" s="311">
        <v>50</v>
      </c>
      <c r="L36" s="674">
        <f>SUM(L29:M35)</f>
        <v>0</v>
      </c>
      <c r="M36" s="720"/>
      <c r="N36" s="312">
        <v>100</v>
      </c>
      <c r="O36" s="674">
        <f>SUM(O29:P35)</f>
        <v>0</v>
      </c>
      <c r="P36" s="675"/>
      <c r="Q36" s="313">
        <v>100</v>
      </c>
      <c r="R36" s="674">
        <f>SUM(R29:S35)</f>
        <v>0</v>
      </c>
      <c r="S36" s="675"/>
      <c r="T36" s="311">
        <v>100</v>
      </c>
      <c r="U36" s="674">
        <f>SUM(U29:V35)</f>
        <v>0</v>
      </c>
      <c r="V36" s="720"/>
      <c r="W36" s="312">
        <v>100</v>
      </c>
      <c r="X36" s="721">
        <f>SUM(X29:Y35)</f>
        <v>0</v>
      </c>
      <c r="Y36" s="722"/>
      <c r="Z36" s="313">
        <v>200</v>
      </c>
      <c r="AA36" s="674">
        <f>SUM(AA29:AB35)</f>
        <v>0</v>
      </c>
      <c r="AB36" s="675"/>
    </row>
    <row r="37" spans="1:28" ht="1.9" customHeight="1" thickBot="1" x14ac:dyDescent="0.3">
      <c r="A37" s="255" t="s">
        <v>0</v>
      </c>
      <c r="B37" s="255"/>
      <c r="C37" s="240"/>
      <c r="D37" s="240"/>
      <c r="E37" s="240"/>
      <c r="F37" s="240"/>
      <c r="G37" s="240"/>
      <c r="I37" s="255" t="s">
        <v>0</v>
      </c>
      <c r="J37" s="255"/>
      <c r="K37" s="255"/>
      <c r="L37" s="255"/>
      <c r="M37" s="255"/>
      <c r="N37" s="255"/>
      <c r="O37" s="255"/>
      <c r="P37" s="252" t="s">
        <v>0</v>
      </c>
      <c r="Q37" s="255"/>
      <c r="R37" s="255"/>
      <c r="S37" s="314" t="s">
        <v>0</v>
      </c>
      <c r="T37" s="314" t="s">
        <v>0</v>
      </c>
      <c r="U37" s="314"/>
      <c r="V37" s="314" t="s">
        <v>0</v>
      </c>
      <c r="W37" s="314" t="s">
        <v>0</v>
      </c>
      <c r="X37" s="314"/>
      <c r="Y37" s="314" t="s">
        <v>0</v>
      </c>
      <c r="Z37" s="314" t="s">
        <v>0</v>
      </c>
      <c r="AA37" s="314"/>
      <c r="AB37" s="314" t="s">
        <v>0</v>
      </c>
    </row>
    <row r="38" spans="1:28" ht="13.9" customHeight="1" thickBot="1" x14ac:dyDescent="0.3">
      <c r="A38" s="864" t="s">
        <v>75</v>
      </c>
      <c r="B38" s="736"/>
      <c r="C38" s="736"/>
      <c r="D38" s="736"/>
      <c r="E38" s="736"/>
      <c r="G38" s="865" t="s">
        <v>145</v>
      </c>
      <c r="H38" s="866"/>
      <c r="I38" s="866"/>
      <c r="J38" s="867"/>
      <c r="K38" s="687" t="s">
        <v>97</v>
      </c>
      <c r="L38" s="685"/>
      <c r="M38" s="686"/>
      <c r="N38" s="685" t="s">
        <v>146</v>
      </c>
      <c r="O38" s="685"/>
      <c r="P38" s="688"/>
      <c r="Q38" s="699" t="s">
        <v>147</v>
      </c>
      <c r="R38" s="685"/>
      <c r="S38" s="686"/>
      <c r="T38" s="685" t="s">
        <v>148</v>
      </c>
      <c r="U38" s="685"/>
      <c r="V38" s="688"/>
      <c r="W38" s="687" t="s">
        <v>149</v>
      </c>
      <c r="X38" s="685"/>
      <c r="Y38" s="686"/>
      <c r="Z38" s="685" t="s">
        <v>106</v>
      </c>
      <c r="AA38" s="685"/>
      <c r="AB38" s="686"/>
    </row>
    <row r="39" spans="1:28" ht="13.15" customHeight="1" x14ac:dyDescent="0.25">
      <c r="A39" s="884" t="s">
        <v>168</v>
      </c>
      <c r="B39" s="885"/>
      <c r="C39" s="885"/>
      <c r="D39" s="886">
        <f>J8+L8+O8+R8+U8+X8+AA8</f>
        <v>0</v>
      </c>
      <c r="E39" s="729"/>
      <c r="G39" s="887" t="s">
        <v>150</v>
      </c>
      <c r="H39" s="888"/>
      <c r="I39" s="888"/>
      <c r="J39" s="889"/>
      <c r="K39" s="263" t="s">
        <v>40</v>
      </c>
      <c r="L39" s="694" t="s">
        <v>40</v>
      </c>
      <c r="M39" s="697"/>
      <c r="N39" s="315" t="s">
        <v>40</v>
      </c>
      <c r="O39" s="694" t="s">
        <v>40</v>
      </c>
      <c r="P39" s="695"/>
      <c r="Q39" s="316" t="s">
        <v>40</v>
      </c>
      <c r="R39" s="696" t="s">
        <v>40</v>
      </c>
      <c r="S39" s="697"/>
      <c r="T39" s="315" t="s">
        <v>40</v>
      </c>
      <c r="U39" s="694" t="s">
        <v>40</v>
      </c>
      <c r="V39" s="697"/>
      <c r="W39" s="263" t="s">
        <v>40</v>
      </c>
      <c r="X39" s="694" t="s">
        <v>40</v>
      </c>
      <c r="Y39" s="697"/>
      <c r="Z39" s="317" t="s">
        <v>151</v>
      </c>
      <c r="AA39" s="676" t="s">
        <v>0</v>
      </c>
      <c r="AB39" s="677"/>
    </row>
    <row r="40" spans="1:28" ht="13.15" customHeight="1" x14ac:dyDescent="0.25">
      <c r="A40" s="871"/>
      <c r="B40" s="790"/>
      <c r="C40" s="790"/>
      <c r="D40" s="761"/>
      <c r="E40" s="762"/>
      <c r="G40" s="873" t="s">
        <v>152</v>
      </c>
      <c r="H40" s="874"/>
      <c r="I40" s="874"/>
      <c r="J40" s="875"/>
      <c r="K40" s="263" t="s">
        <v>40</v>
      </c>
      <c r="L40" s="652" t="s">
        <v>40</v>
      </c>
      <c r="M40" s="653"/>
      <c r="N40" s="315" t="s">
        <v>40</v>
      </c>
      <c r="O40" s="652" t="s">
        <v>40</v>
      </c>
      <c r="P40" s="693"/>
      <c r="Q40" s="316" t="s">
        <v>40</v>
      </c>
      <c r="R40" s="680" t="s">
        <v>40</v>
      </c>
      <c r="S40" s="653"/>
      <c r="T40" s="315" t="s">
        <v>40</v>
      </c>
      <c r="U40" s="652" t="s">
        <v>40</v>
      </c>
      <c r="V40" s="653"/>
      <c r="W40" s="263" t="s">
        <v>40</v>
      </c>
      <c r="X40" s="652" t="s">
        <v>40</v>
      </c>
      <c r="Y40" s="653"/>
      <c r="Z40" s="317" t="s">
        <v>151</v>
      </c>
      <c r="AA40" s="678" t="s">
        <v>0</v>
      </c>
      <c r="AB40" s="679"/>
    </row>
    <row r="41" spans="1:28" ht="13.15" customHeight="1" x14ac:dyDescent="0.25">
      <c r="A41" s="870" t="s">
        <v>169</v>
      </c>
      <c r="B41" s="776"/>
      <c r="C41" s="776"/>
      <c r="D41" s="872">
        <f>O26+R26+U26+X26+AA26</f>
        <v>0</v>
      </c>
      <c r="E41" s="788"/>
      <c r="G41" s="873" t="s">
        <v>153</v>
      </c>
      <c r="H41" s="874"/>
      <c r="I41" s="874"/>
      <c r="J41" s="875"/>
      <c r="K41" s="263" t="s">
        <v>40</v>
      </c>
      <c r="L41" s="652" t="s">
        <v>40</v>
      </c>
      <c r="M41" s="653"/>
      <c r="N41" s="315" t="s">
        <v>40</v>
      </c>
      <c r="O41" s="652" t="s">
        <v>40</v>
      </c>
      <c r="P41" s="693"/>
      <c r="Q41" s="316" t="s">
        <v>40</v>
      </c>
      <c r="R41" s="680" t="s">
        <v>40</v>
      </c>
      <c r="S41" s="653"/>
      <c r="T41" s="315" t="s">
        <v>40</v>
      </c>
      <c r="U41" s="652" t="s">
        <v>40</v>
      </c>
      <c r="V41" s="653"/>
      <c r="W41" s="263" t="s">
        <v>40</v>
      </c>
      <c r="X41" s="652" t="s">
        <v>40</v>
      </c>
      <c r="Y41" s="653"/>
      <c r="Z41" s="317" t="s">
        <v>151</v>
      </c>
      <c r="AA41" s="678" t="s">
        <v>0</v>
      </c>
      <c r="AB41" s="679"/>
    </row>
    <row r="42" spans="1:28" ht="13.15" customHeight="1" x14ac:dyDescent="0.25">
      <c r="A42" s="871"/>
      <c r="B42" s="790"/>
      <c r="C42" s="790"/>
      <c r="D42" s="761"/>
      <c r="E42" s="762"/>
      <c r="G42" s="873" t="s">
        <v>154</v>
      </c>
      <c r="H42" s="874"/>
      <c r="I42" s="874"/>
      <c r="J42" s="890"/>
      <c r="K42" s="318" t="s">
        <v>135</v>
      </c>
      <c r="L42" s="292"/>
      <c r="M42" s="319"/>
      <c r="N42" s="291" t="s">
        <v>155</v>
      </c>
      <c r="O42" s="292"/>
      <c r="P42" s="320"/>
      <c r="Q42" s="321" t="s">
        <v>155</v>
      </c>
      <c r="R42" s="292"/>
      <c r="S42" s="319"/>
      <c r="T42" s="315" t="s">
        <v>40</v>
      </c>
      <c r="U42" s="716" t="s">
        <v>40</v>
      </c>
      <c r="V42" s="717"/>
      <c r="W42" s="263" t="s">
        <v>40</v>
      </c>
      <c r="X42" s="652" t="s">
        <v>40</v>
      </c>
      <c r="Y42" s="653"/>
      <c r="Z42" s="263" t="s">
        <v>40</v>
      </c>
      <c r="AA42" s="652" t="s">
        <v>40</v>
      </c>
      <c r="AB42" s="653"/>
    </row>
    <row r="43" spans="1:28" ht="13.15" customHeight="1" x14ac:dyDescent="0.25">
      <c r="A43" s="870" t="s">
        <v>170</v>
      </c>
      <c r="B43" s="776"/>
      <c r="C43" s="776"/>
      <c r="D43" s="872">
        <f>L36+O36+R36+U36+X36+AA36</f>
        <v>0</v>
      </c>
      <c r="E43" s="788"/>
      <c r="G43" s="873" t="s">
        <v>156</v>
      </c>
      <c r="H43" s="874"/>
      <c r="I43" s="874"/>
      <c r="J43" s="875"/>
      <c r="K43" s="263" t="s">
        <v>40</v>
      </c>
      <c r="L43" s="652" t="s">
        <v>40</v>
      </c>
      <c r="M43" s="653"/>
      <c r="N43" s="315" t="s">
        <v>40</v>
      </c>
      <c r="O43" s="652" t="s">
        <v>40</v>
      </c>
      <c r="P43" s="693"/>
      <c r="Q43" s="316" t="s">
        <v>40</v>
      </c>
      <c r="R43" s="680" t="s">
        <v>40</v>
      </c>
      <c r="S43" s="698"/>
      <c r="T43" s="322" t="s">
        <v>138</v>
      </c>
      <c r="U43" s="300"/>
      <c r="V43" s="323"/>
      <c r="W43" s="324" t="s">
        <v>40</v>
      </c>
      <c r="X43" s="652" t="s">
        <v>40</v>
      </c>
      <c r="Y43" s="653"/>
      <c r="Z43" s="263" t="s">
        <v>40</v>
      </c>
      <c r="AA43" s="652" t="s">
        <v>40</v>
      </c>
      <c r="AB43" s="653"/>
    </row>
    <row r="44" spans="1:28" ht="13.15" customHeight="1" x14ac:dyDescent="0.25">
      <c r="A44" s="871"/>
      <c r="B44" s="790"/>
      <c r="C44" s="790"/>
      <c r="D44" s="761"/>
      <c r="E44" s="762"/>
      <c r="G44" s="876" t="s">
        <v>157</v>
      </c>
      <c r="H44" s="877"/>
      <c r="I44" s="877"/>
      <c r="J44" s="878"/>
      <c r="K44" s="318" t="s">
        <v>138</v>
      </c>
      <c r="L44" s="292"/>
      <c r="M44" s="319"/>
      <c r="N44" s="291" t="s">
        <v>158</v>
      </c>
      <c r="O44" s="292"/>
      <c r="P44" s="320" t="s">
        <v>0</v>
      </c>
      <c r="Q44" s="321" t="s">
        <v>158</v>
      </c>
      <c r="R44" s="292"/>
      <c r="S44" s="319"/>
      <c r="T44" s="322" t="s">
        <v>158</v>
      </c>
      <c r="U44" s="300"/>
      <c r="V44" s="323" t="s">
        <v>0</v>
      </c>
      <c r="W44" s="263" t="s">
        <v>40</v>
      </c>
      <c r="X44" s="652" t="s">
        <v>40</v>
      </c>
      <c r="Y44" s="653"/>
      <c r="Z44" s="263" t="s">
        <v>40</v>
      </c>
      <c r="AA44" s="652" t="s">
        <v>40</v>
      </c>
      <c r="AB44" s="653"/>
    </row>
    <row r="45" spans="1:28" ht="13.15" customHeight="1" x14ac:dyDescent="0.25">
      <c r="A45" s="879" t="s">
        <v>171</v>
      </c>
      <c r="B45" s="776"/>
      <c r="C45" s="776"/>
      <c r="D45" s="882">
        <f>IF(AA51=" ",L51+O51+R51+U51+X51,AA51)</f>
        <v>0</v>
      </c>
      <c r="E45" s="788"/>
      <c r="G45" s="794" t="s">
        <v>159</v>
      </c>
      <c r="H45" s="774"/>
      <c r="I45" s="774"/>
      <c r="J45" s="795"/>
      <c r="K45" s="263">
        <v>10</v>
      </c>
      <c r="L45" s="702"/>
      <c r="M45" s="684"/>
      <c r="N45" s="315">
        <v>20</v>
      </c>
      <c r="O45" s="678" t="s">
        <v>0</v>
      </c>
      <c r="P45" s="708"/>
      <c r="Q45" s="316">
        <v>20</v>
      </c>
      <c r="R45" s="705"/>
      <c r="S45" s="679"/>
      <c r="T45" s="315">
        <v>20</v>
      </c>
      <c r="U45" s="714"/>
      <c r="V45" s="715"/>
      <c r="W45" s="263" t="s">
        <v>40</v>
      </c>
      <c r="X45" s="654" t="s">
        <v>40</v>
      </c>
      <c r="Y45" s="653"/>
      <c r="Z45" s="263" t="s">
        <v>40</v>
      </c>
      <c r="AA45" s="652" t="s">
        <v>40</v>
      </c>
      <c r="AB45" s="653"/>
    </row>
    <row r="46" spans="1:28" ht="13.15" customHeight="1" thickBot="1" x14ac:dyDescent="0.3">
      <c r="A46" s="880"/>
      <c r="B46" s="881"/>
      <c r="C46" s="881"/>
      <c r="D46" s="883"/>
      <c r="E46" s="733"/>
      <c r="G46" s="794" t="s">
        <v>160</v>
      </c>
      <c r="H46" s="774"/>
      <c r="I46" s="774"/>
      <c r="J46" s="795"/>
      <c r="K46" s="263" t="s">
        <v>40</v>
      </c>
      <c r="L46" s="652" t="s">
        <v>40</v>
      </c>
      <c r="M46" s="698"/>
      <c r="N46" s="318" t="s">
        <v>135</v>
      </c>
      <c r="O46" s="292"/>
      <c r="P46" s="320" t="s">
        <v>0</v>
      </c>
      <c r="Q46" s="321" t="s">
        <v>135</v>
      </c>
      <c r="R46" s="292"/>
      <c r="S46" s="319"/>
      <c r="T46" s="322" t="s">
        <v>135</v>
      </c>
      <c r="U46" s="300"/>
      <c r="V46" s="325"/>
      <c r="W46" s="322" t="s">
        <v>135</v>
      </c>
      <c r="X46" s="300"/>
      <c r="Y46" s="326"/>
      <c r="Z46" s="263" t="s">
        <v>40</v>
      </c>
      <c r="AA46" s="652" t="s">
        <v>40</v>
      </c>
      <c r="AB46" s="653"/>
    </row>
    <row r="47" spans="1:28" ht="13.15" customHeight="1" x14ac:dyDescent="0.25">
      <c r="A47" s="910" t="s">
        <v>85</v>
      </c>
      <c r="B47" s="911"/>
      <c r="C47" s="914" t="e">
        <f ca="1">VLOOKUP(A4,TYPY!A$1:D$65536,4,FALSE)</f>
        <v>#N/A</v>
      </c>
      <c r="D47" s="896">
        <f>IF(AA51=" ",D39+D41+D43+D45,D39+D41+D43)</f>
        <v>0</v>
      </c>
      <c r="E47" s="729"/>
      <c r="G47" s="794" t="s">
        <v>161</v>
      </c>
      <c r="H47" s="774"/>
      <c r="I47" s="774"/>
      <c r="J47" s="795"/>
      <c r="K47" s="263" t="s">
        <v>40</v>
      </c>
      <c r="L47" s="652" t="s">
        <v>40</v>
      </c>
      <c r="M47" s="653"/>
      <c r="N47" s="315" t="s">
        <v>40</v>
      </c>
      <c r="O47" s="652" t="s">
        <v>40</v>
      </c>
      <c r="P47" s="680"/>
      <c r="Q47" s="316" t="s">
        <v>40</v>
      </c>
      <c r="R47" s="680" t="s">
        <v>40</v>
      </c>
      <c r="S47" s="653"/>
      <c r="T47" s="315" t="s">
        <v>40</v>
      </c>
      <c r="U47" s="916" t="s">
        <v>40</v>
      </c>
      <c r="V47" s="719"/>
      <c r="W47" s="263">
        <v>10</v>
      </c>
      <c r="X47" s="683"/>
      <c r="Y47" s="684"/>
      <c r="Z47" s="263" t="s">
        <v>40</v>
      </c>
      <c r="AA47" s="652" t="s">
        <v>40</v>
      </c>
      <c r="AB47" s="653"/>
    </row>
    <row r="48" spans="1:28" ht="13.15" customHeight="1" thickBot="1" x14ac:dyDescent="0.3">
      <c r="A48" s="912"/>
      <c r="B48" s="913"/>
      <c r="C48" s="915"/>
      <c r="D48" s="735"/>
      <c r="E48" s="737"/>
      <c r="G48" s="794" t="s">
        <v>162</v>
      </c>
      <c r="H48" s="774"/>
      <c r="I48" s="774"/>
      <c r="J48" s="795"/>
      <c r="K48" s="263" t="s">
        <v>40</v>
      </c>
      <c r="L48" s="652" t="s">
        <v>40</v>
      </c>
      <c r="M48" s="653"/>
      <c r="N48" s="315" t="s">
        <v>40</v>
      </c>
      <c r="O48" s="652" t="s">
        <v>40</v>
      </c>
      <c r="P48" s="680"/>
      <c r="Q48" s="316" t="s">
        <v>40</v>
      </c>
      <c r="R48" s="680" t="s">
        <v>40</v>
      </c>
      <c r="S48" s="653"/>
      <c r="T48" s="315" t="s">
        <v>40</v>
      </c>
      <c r="U48" s="652" t="s">
        <v>44</v>
      </c>
      <c r="V48" s="653" t="s">
        <v>40</v>
      </c>
      <c r="W48" s="263">
        <v>10</v>
      </c>
      <c r="X48" s="678"/>
      <c r="Y48" s="679"/>
      <c r="Z48" s="263" t="s">
        <v>40</v>
      </c>
      <c r="AA48" s="652" t="s">
        <v>40</v>
      </c>
      <c r="AB48" s="653"/>
    </row>
    <row r="49" spans="1:28" ht="13.15" customHeight="1" x14ac:dyDescent="0.25">
      <c r="A49" s="897" t="s">
        <v>86</v>
      </c>
      <c r="B49" s="372"/>
      <c r="C49" s="372"/>
      <c r="D49" s="372"/>
      <c r="E49" s="733"/>
      <c r="G49" s="794" t="s">
        <v>163</v>
      </c>
      <c r="H49" s="774"/>
      <c r="I49" s="774"/>
      <c r="J49" s="795"/>
      <c r="K49" s="263" t="s">
        <v>40</v>
      </c>
      <c r="L49" s="652" t="s">
        <v>40</v>
      </c>
      <c r="M49" s="653"/>
      <c r="N49" s="315" t="s">
        <v>40</v>
      </c>
      <c r="O49" s="652" t="s">
        <v>40</v>
      </c>
      <c r="P49" s="680"/>
      <c r="Q49" s="316" t="s">
        <v>40</v>
      </c>
      <c r="R49" s="680" t="s">
        <v>40</v>
      </c>
      <c r="S49" s="653"/>
      <c r="T49" s="315" t="s">
        <v>40</v>
      </c>
      <c r="U49" s="652" t="s">
        <v>44</v>
      </c>
      <c r="V49" s="653" t="s">
        <v>40</v>
      </c>
      <c r="W49" s="263">
        <v>30</v>
      </c>
      <c r="X49" s="702"/>
      <c r="Y49" s="684"/>
      <c r="Z49" s="263" t="s">
        <v>40</v>
      </c>
      <c r="AA49" s="652" t="s">
        <v>40</v>
      </c>
      <c r="AB49" s="653"/>
    </row>
    <row r="50" spans="1:28" ht="13.15" customHeight="1" thickBot="1" x14ac:dyDescent="0.3">
      <c r="A50" s="891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372"/>
      <c r="C50" s="372"/>
      <c r="D50" s="372"/>
      <c r="E50" s="733"/>
      <c r="G50" s="892" t="s">
        <v>164</v>
      </c>
      <c r="H50" s="776"/>
      <c r="I50" s="776"/>
      <c r="J50" s="893"/>
      <c r="K50" s="327" t="s">
        <v>40</v>
      </c>
      <c r="L50" s="703" t="s">
        <v>40</v>
      </c>
      <c r="M50" s="704"/>
      <c r="N50" s="328" t="s">
        <v>40</v>
      </c>
      <c r="O50" s="709" t="s">
        <v>40</v>
      </c>
      <c r="P50" s="706"/>
      <c r="Q50" s="329" t="s">
        <v>40</v>
      </c>
      <c r="R50" s="706" t="s">
        <v>40</v>
      </c>
      <c r="S50" s="707"/>
      <c r="T50" s="328" t="s">
        <v>40</v>
      </c>
      <c r="U50" s="716" t="s">
        <v>44</v>
      </c>
      <c r="V50" s="717" t="s">
        <v>40</v>
      </c>
      <c r="W50" s="327">
        <v>30</v>
      </c>
      <c r="X50" s="917"/>
      <c r="Y50" s="918"/>
      <c r="Z50" s="327" t="s">
        <v>40</v>
      </c>
      <c r="AA50" s="654" t="s">
        <v>40</v>
      </c>
      <c r="AB50" s="655"/>
    </row>
    <row r="51" spans="1:28" ht="12.6" customHeight="1" thickBot="1" x14ac:dyDescent="0.3">
      <c r="A51" s="735"/>
      <c r="B51" s="736"/>
      <c r="C51" s="736"/>
      <c r="D51" s="736"/>
      <c r="E51" s="737"/>
      <c r="G51" s="844" t="s">
        <v>23</v>
      </c>
      <c r="H51" s="845"/>
      <c r="I51" s="845"/>
      <c r="J51" s="846"/>
      <c r="K51" s="330">
        <v>50</v>
      </c>
      <c r="L51" s="701">
        <f>SUM(L42:M45)</f>
        <v>0</v>
      </c>
      <c r="M51" s="675"/>
      <c r="N51" s="331">
        <v>100</v>
      </c>
      <c r="O51" s="700">
        <f>SUM(P39:P50)</f>
        <v>0</v>
      </c>
      <c r="P51" s="700"/>
      <c r="Q51" s="331">
        <v>100</v>
      </c>
      <c r="R51" s="700">
        <f>SUM(R42:S46)</f>
        <v>0</v>
      </c>
      <c r="S51" s="700"/>
      <c r="T51" s="331">
        <v>100</v>
      </c>
      <c r="U51" s="700">
        <f>SUM(U43:V46)</f>
        <v>0</v>
      </c>
      <c r="V51" s="700"/>
      <c r="W51" s="331">
        <v>100</v>
      </c>
      <c r="X51" s="700">
        <f>SUM(X46:Y50)</f>
        <v>0</v>
      </c>
      <c r="Y51" s="700"/>
      <c r="Z51" s="332" t="s">
        <v>151</v>
      </c>
      <c r="AA51" s="656"/>
      <c r="AB51" s="657"/>
    </row>
    <row r="52" spans="1:28" ht="3" customHeight="1" thickBot="1" x14ac:dyDescent="0.3">
      <c r="AB52" s="333"/>
    </row>
    <row r="53" spans="1:28" ht="13.9" customHeight="1" x14ac:dyDescent="0.25">
      <c r="A53" s="898" t="s">
        <v>0</v>
      </c>
      <c r="B53" s="899"/>
      <c r="C53" s="899"/>
      <c r="D53" s="899"/>
      <c r="E53" s="899"/>
      <c r="F53" s="899"/>
      <c r="G53" s="899"/>
      <c r="H53" s="899"/>
      <c r="I53" s="900"/>
      <c r="K53" s="904" t="s">
        <v>0</v>
      </c>
      <c r="L53" s="905"/>
      <c r="M53" s="905"/>
      <c r="N53" s="906"/>
      <c r="O53" s="334"/>
      <c r="Q53" s="898" t="s">
        <v>0</v>
      </c>
      <c r="R53" s="899"/>
      <c r="S53" s="899"/>
      <c r="T53" s="899"/>
      <c r="U53" s="899"/>
      <c r="V53" s="899"/>
      <c r="W53" s="899"/>
      <c r="X53" s="899"/>
      <c r="Y53" s="899"/>
      <c r="Z53" s="899"/>
      <c r="AA53" s="899"/>
      <c r="AB53" s="900"/>
    </row>
    <row r="54" spans="1:28" ht="2.4500000000000002" customHeight="1" x14ac:dyDescent="0.25">
      <c r="A54" s="901"/>
      <c r="B54" s="902"/>
      <c r="C54" s="902"/>
      <c r="D54" s="902"/>
      <c r="E54" s="902"/>
      <c r="F54" s="902"/>
      <c r="G54" s="902"/>
      <c r="H54" s="902"/>
      <c r="I54" s="903"/>
      <c r="K54" s="907"/>
      <c r="L54" s="908"/>
      <c r="M54" s="908"/>
      <c r="N54" s="909"/>
      <c r="O54" s="334"/>
      <c r="Q54" s="901"/>
      <c r="R54" s="902"/>
      <c r="S54" s="902"/>
      <c r="T54" s="902"/>
      <c r="U54" s="902"/>
      <c r="V54" s="902"/>
      <c r="W54" s="902"/>
      <c r="X54" s="902"/>
      <c r="Y54" s="902"/>
      <c r="Z54" s="902"/>
      <c r="AA54" s="902"/>
      <c r="AB54" s="903"/>
    </row>
    <row r="55" spans="1:28" ht="1.1499999999999999" customHeight="1" x14ac:dyDescent="0.25">
      <c r="A55" s="901"/>
      <c r="B55" s="902"/>
      <c r="C55" s="902"/>
      <c r="D55" s="902"/>
      <c r="E55" s="902"/>
      <c r="F55" s="902"/>
      <c r="G55" s="902"/>
      <c r="H55" s="902"/>
      <c r="I55" s="903"/>
      <c r="K55" s="907"/>
      <c r="L55" s="908"/>
      <c r="M55" s="908"/>
      <c r="N55" s="909"/>
      <c r="O55" s="334"/>
      <c r="Q55" s="901"/>
      <c r="R55" s="902"/>
      <c r="S55" s="902"/>
      <c r="T55" s="902"/>
      <c r="U55" s="902"/>
      <c r="V55" s="902"/>
      <c r="W55" s="902"/>
      <c r="X55" s="902"/>
      <c r="Y55" s="902"/>
      <c r="Z55" s="902"/>
      <c r="AA55" s="902"/>
      <c r="AB55" s="903"/>
    </row>
    <row r="56" spans="1:28" ht="11.45" customHeight="1" x14ac:dyDescent="0.25">
      <c r="A56" s="901"/>
      <c r="B56" s="902"/>
      <c r="C56" s="902"/>
      <c r="D56" s="902"/>
      <c r="E56" s="902"/>
      <c r="F56" s="902"/>
      <c r="G56" s="902"/>
      <c r="H56" s="902"/>
      <c r="I56" s="903"/>
      <c r="K56" s="907"/>
      <c r="L56" s="908"/>
      <c r="M56" s="908"/>
      <c r="N56" s="909"/>
      <c r="O56" s="334"/>
      <c r="Q56" s="901"/>
      <c r="R56" s="902"/>
      <c r="S56" s="902"/>
      <c r="T56" s="902"/>
      <c r="U56" s="902"/>
      <c r="V56" s="902"/>
      <c r="W56" s="902"/>
      <c r="X56" s="902"/>
      <c r="Y56" s="902"/>
      <c r="Z56" s="902"/>
      <c r="AA56" s="902"/>
      <c r="AB56" s="903"/>
    </row>
    <row r="57" spans="1:28" ht="11.45" customHeight="1" thickBot="1" x14ac:dyDescent="0.3">
      <c r="A57" s="894" t="s">
        <v>87</v>
      </c>
      <c r="B57" s="736"/>
      <c r="C57" s="736"/>
      <c r="D57" s="736"/>
      <c r="E57" s="736"/>
      <c r="F57" s="736"/>
      <c r="G57" s="736"/>
      <c r="H57" s="736"/>
      <c r="I57" s="737"/>
      <c r="K57" s="894" t="s">
        <v>165</v>
      </c>
      <c r="L57" s="895"/>
      <c r="M57" s="736"/>
      <c r="N57" s="737"/>
      <c r="O57" s="335"/>
      <c r="Q57" s="894" t="s">
        <v>166</v>
      </c>
      <c r="R57" s="895"/>
      <c r="S57" s="736"/>
      <c r="T57" s="736"/>
      <c r="U57" s="736"/>
      <c r="V57" s="736"/>
      <c r="W57" s="736"/>
      <c r="X57" s="736"/>
      <c r="Y57" s="736"/>
      <c r="Z57" s="736"/>
      <c r="AA57" s="336"/>
      <c r="AB57" s="337"/>
    </row>
  </sheetData>
  <sheetProtection algorithmName="SHA-512" hashValue="gYnTD8Cvs7dLlPrveJF2Y+LiC/PYtvq3rRf+GiWCb9QhqdjBj4L37TvC+j9I20waCsZv4bmT/dNe+0Aa9l75yA==" saltValue="sTqQbAqASiov68Tjkyldrw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2A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List48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style="150" customWidth="1"/>
    <col min="2" max="2" width="4.42578125" style="150" customWidth="1"/>
    <col min="3" max="3" width="4.5703125" style="150" customWidth="1"/>
    <col min="4" max="4" width="0.42578125" style="150" customWidth="1"/>
    <col min="5" max="5" width="5.42578125" style="150" customWidth="1"/>
    <col min="6" max="6" width="0.42578125" style="150" customWidth="1"/>
    <col min="7" max="7" width="4.42578125" style="150" customWidth="1"/>
    <col min="8" max="8" width="1.42578125" style="150" customWidth="1"/>
    <col min="9" max="9" width="4.85546875" style="150" customWidth="1"/>
    <col min="10" max="10" width="4.42578125" style="150" customWidth="1"/>
    <col min="11" max="11" width="4.85546875" style="150" customWidth="1"/>
    <col min="12" max="13" width="2.42578125" style="150" customWidth="1"/>
    <col min="14" max="14" width="4.85546875" style="150" customWidth="1"/>
    <col min="15" max="15" width="2.5703125" style="150" customWidth="1"/>
    <col min="16" max="16" width="2.85546875" style="150" customWidth="1"/>
    <col min="17" max="17" width="4.85546875" style="150" customWidth="1"/>
    <col min="18" max="19" width="2.42578125" style="150" customWidth="1"/>
    <col min="20" max="20" width="4.42578125" style="150" customWidth="1"/>
    <col min="21" max="22" width="2.42578125" style="150" customWidth="1"/>
    <col min="23" max="23" width="4.42578125" style="150" customWidth="1"/>
    <col min="24" max="25" width="2.42578125" style="150" customWidth="1"/>
    <col min="26" max="26" width="4.42578125" style="150" customWidth="1"/>
    <col min="27" max="27" width="2.5703125" style="150" customWidth="1"/>
    <col min="28" max="28" width="3" style="150" customWidth="1"/>
    <col min="29" max="16384" width="8.85546875" style="150"/>
  </cols>
  <sheetData>
    <row r="1" spans="1:28" ht="19.899999999999999" customHeight="1" x14ac:dyDescent="0.35">
      <c r="H1" s="724" t="s">
        <v>196</v>
      </c>
      <c r="I1" s="724"/>
      <c r="J1" s="724"/>
      <c r="K1" s="724"/>
      <c r="L1" s="724"/>
      <c r="M1" s="724"/>
      <c r="N1" s="724"/>
      <c r="O1" s="724"/>
      <c r="P1" s="724"/>
      <c r="Q1" s="724"/>
      <c r="R1" s="724"/>
      <c r="S1" s="724"/>
      <c r="T1" s="724"/>
      <c r="U1" s="724"/>
      <c r="V1" s="724"/>
      <c r="W1" s="724"/>
      <c r="X1" s="724"/>
      <c r="Y1" s="724"/>
      <c r="Z1" s="724"/>
      <c r="AA1" s="724"/>
      <c r="AB1" s="724"/>
    </row>
    <row r="2" spans="1:28" ht="14.45" customHeight="1" thickBot="1" x14ac:dyDescent="0.3">
      <c r="H2" s="237" t="s">
        <v>0</v>
      </c>
      <c r="I2" s="725" t="s">
        <v>1</v>
      </c>
      <c r="J2" s="726"/>
      <c r="K2" s="726"/>
      <c r="L2" s="726"/>
      <c r="M2" s="726"/>
      <c r="N2" s="726"/>
      <c r="O2" s="726"/>
      <c r="P2" s="726"/>
      <c r="Q2" s="726"/>
      <c r="R2" s="726"/>
      <c r="S2" s="726"/>
      <c r="T2" s="726"/>
      <c r="U2" s="726"/>
      <c r="V2" s="726"/>
      <c r="W2" s="726"/>
      <c r="X2" s="726"/>
      <c r="Y2" s="726"/>
      <c r="Z2" s="726"/>
      <c r="AA2" s="726"/>
      <c r="AB2" s="726"/>
    </row>
    <row r="3" spans="1:28" ht="18.600000000000001" customHeight="1" thickBot="1" x14ac:dyDescent="0.4">
      <c r="A3" s="727" t="s">
        <v>2</v>
      </c>
      <c r="B3" s="728"/>
      <c r="C3" s="729"/>
      <c r="H3" s="238" t="s">
        <v>0</v>
      </c>
      <c r="I3" s="730" t="s">
        <v>167</v>
      </c>
      <c r="J3" s="731"/>
      <c r="K3" s="731"/>
      <c r="L3" s="731"/>
      <c r="M3" s="731"/>
      <c r="N3" s="731"/>
      <c r="O3" s="731"/>
      <c r="P3" s="731"/>
      <c r="Q3" s="731"/>
      <c r="R3" s="731"/>
      <c r="S3" s="731"/>
      <c r="T3" s="731"/>
      <c r="U3" s="731"/>
      <c r="V3" s="731"/>
      <c r="W3" s="731"/>
      <c r="X3" s="731"/>
      <c r="Y3" s="731"/>
      <c r="Z3" s="731"/>
      <c r="AA3" s="731"/>
      <c r="AB3" s="731"/>
    </row>
    <row r="4" spans="1:28" ht="10.9" customHeight="1" thickBot="1" x14ac:dyDescent="0.3">
      <c r="A4" s="732" t="str">
        <f ca="1">IF(Soupiska!W51="N",Soupiska!B51,"NE")</f>
        <v>NE</v>
      </c>
      <c r="B4" s="372"/>
      <c r="C4" s="733"/>
      <c r="E4" s="738" t="s">
        <v>5</v>
      </c>
      <c r="F4" s="739"/>
      <c r="G4" s="739"/>
      <c r="H4" s="239"/>
      <c r="I4" s="742" t="s">
        <v>91</v>
      </c>
      <c r="J4" s="686"/>
      <c r="K4" s="742" t="s">
        <v>92</v>
      </c>
      <c r="L4" s="743"/>
      <c r="M4" s="686"/>
      <c r="N4" s="640" t="s">
        <v>93</v>
      </c>
      <c r="O4" s="641"/>
      <c r="P4" s="642"/>
      <c r="Q4" s="742" t="s">
        <v>94</v>
      </c>
      <c r="R4" s="743"/>
      <c r="S4" s="686"/>
      <c r="T4" s="742" t="s">
        <v>95</v>
      </c>
      <c r="U4" s="743"/>
      <c r="V4" s="686"/>
      <c r="W4" s="742" t="s">
        <v>96</v>
      </c>
      <c r="X4" s="743"/>
      <c r="Y4" s="686"/>
      <c r="Z4" s="742" t="s">
        <v>96</v>
      </c>
      <c r="AA4" s="743"/>
      <c r="AB4" s="686"/>
    </row>
    <row r="5" spans="1:28" ht="11.45" customHeight="1" thickBot="1" x14ac:dyDescent="0.3">
      <c r="A5" s="734"/>
      <c r="B5" s="372"/>
      <c r="C5" s="733"/>
      <c r="D5" s="240"/>
      <c r="E5" s="740"/>
      <c r="F5" s="741"/>
      <c r="G5" s="741"/>
      <c r="H5" s="241"/>
      <c r="I5" s="742" t="s">
        <v>97</v>
      </c>
      <c r="J5" s="686"/>
      <c r="K5" s="742" t="s">
        <v>98</v>
      </c>
      <c r="L5" s="743"/>
      <c r="M5" s="686"/>
      <c r="N5" s="643"/>
      <c r="O5" s="644"/>
      <c r="P5" s="645"/>
      <c r="Q5" s="742" t="s">
        <v>99</v>
      </c>
      <c r="R5" s="743"/>
      <c r="S5" s="686"/>
      <c r="T5" s="742" t="s">
        <v>100</v>
      </c>
      <c r="U5" s="743"/>
      <c r="V5" s="686"/>
      <c r="W5" s="742" t="s">
        <v>101</v>
      </c>
      <c r="X5" s="743"/>
      <c r="Y5" s="686"/>
      <c r="Z5" s="742" t="s">
        <v>102</v>
      </c>
      <c r="AA5" s="743"/>
      <c r="AB5" s="744"/>
    </row>
    <row r="6" spans="1:28" ht="12" customHeight="1" x14ac:dyDescent="0.25">
      <c r="A6" s="734"/>
      <c r="B6" s="372"/>
      <c r="C6" s="733"/>
      <c r="D6" s="240"/>
      <c r="E6" s="773" t="s">
        <v>20</v>
      </c>
      <c r="F6" s="774"/>
      <c r="G6" s="774"/>
      <c r="H6" s="242"/>
      <c r="I6" s="243">
        <v>40</v>
      </c>
      <c r="J6" s="244"/>
      <c r="K6" s="245">
        <v>80</v>
      </c>
      <c r="L6" s="630"/>
      <c r="M6" s="631"/>
      <c r="N6" s="246">
        <v>80</v>
      </c>
      <c r="O6" s="636"/>
      <c r="P6" s="637"/>
      <c r="Q6" s="245" t="s">
        <v>103</v>
      </c>
      <c r="R6" s="745"/>
      <c r="S6" s="637"/>
      <c r="T6" s="245">
        <v>80</v>
      </c>
      <c r="U6" s="710"/>
      <c r="V6" s="711"/>
      <c r="W6" s="247">
        <v>80</v>
      </c>
      <c r="X6" s="636"/>
      <c r="Y6" s="637"/>
      <c r="Z6" s="247">
        <v>80</v>
      </c>
      <c r="AA6" s="636"/>
      <c r="AB6" s="637"/>
    </row>
    <row r="7" spans="1:28" ht="12" customHeight="1" thickBot="1" x14ac:dyDescent="0.3">
      <c r="A7" s="735"/>
      <c r="B7" s="736"/>
      <c r="C7" s="737"/>
      <c r="D7" s="240"/>
      <c r="E7" s="775" t="s">
        <v>21</v>
      </c>
      <c r="F7" s="776"/>
      <c r="G7" s="776"/>
      <c r="H7" s="248"/>
      <c r="I7" s="249">
        <v>10</v>
      </c>
      <c r="J7" s="250"/>
      <c r="K7" s="251">
        <v>20</v>
      </c>
      <c r="L7" s="632" t="s">
        <v>0</v>
      </c>
      <c r="M7" s="633"/>
      <c r="N7" s="252">
        <v>20</v>
      </c>
      <c r="O7" s="638"/>
      <c r="P7" s="639"/>
      <c r="Q7" s="251">
        <v>20</v>
      </c>
      <c r="R7" s="746" t="s">
        <v>0</v>
      </c>
      <c r="S7" s="747"/>
      <c r="T7" s="253">
        <v>20</v>
      </c>
      <c r="U7" s="710"/>
      <c r="V7" s="711"/>
      <c r="W7" s="254">
        <v>20</v>
      </c>
      <c r="X7" s="638"/>
      <c r="Y7" s="639"/>
      <c r="Z7" s="254">
        <v>20</v>
      </c>
      <c r="AA7" s="638"/>
      <c r="AB7" s="639"/>
    </row>
    <row r="8" spans="1:28" ht="13.9" customHeight="1" thickBot="1" x14ac:dyDescent="0.3">
      <c r="A8" s="255"/>
      <c r="B8" s="255"/>
      <c r="C8" s="240"/>
      <c r="D8" s="240"/>
      <c r="E8" s="777" t="s">
        <v>23</v>
      </c>
      <c r="F8" s="778"/>
      <c r="G8" s="778"/>
      <c r="H8" s="256"/>
      <c r="I8" s="257">
        <v>50</v>
      </c>
      <c r="J8" s="258">
        <f>SUM(J6:J7)</f>
        <v>0</v>
      </c>
      <c r="K8" s="259">
        <v>100</v>
      </c>
      <c r="L8" s="634">
        <f>SUM(L6:M7)</f>
        <v>0</v>
      </c>
      <c r="M8" s="635"/>
      <c r="N8" s="259">
        <v>100</v>
      </c>
      <c r="O8" s="634">
        <f>SUM(O6:O7)</f>
        <v>0</v>
      </c>
      <c r="P8" s="635"/>
      <c r="Q8" s="259">
        <v>100</v>
      </c>
      <c r="R8" s="634">
        <f>SUM(R6:S7)</f>
        <v>0</v>
      </c>
      <c r="S8" s="635"/>
      <c r="T8" s="259">
        <v>100</v>
      </c>
      <c r="U8" s="634">
        <f>SUM(U6:V7)</f>
        <v>0</v>
      </c>
      <c r="V8" s="635"/>
      <c r="W8" s="259">
        <v>100</v>
      </c>
      <c r="X8" s="634">
        <f>SUM(X6:Y7)</f>
        <v>0</v>
      </c>
      <c r="Y8" s="635"/>
      <c r="Z8" s="259">
        <v>100</v>
      </c>
      <c r="AA8" s="634">
        <f>SUM(AA6:AB7)</f>
        <v>0</v>
      </c>
      <c r="AB8" s="635"/>
    </row>
    <row r="9" spans="1:28" ht="0.6" customHeight="1" thickBot="1" x14ac:dyDescent="0.3">
      <c r="A9" s="255"/>
      <c r="B9" s="255"/>
      <c r="C9" s="240"/>
      <c r="D9" s="240"/>
      <c r="E9" s="240"/>
      <c r="F9" s="240"/>
      <c r="G9" s="240"/>
      <c r="P9" s="260"/>
    </row>
    <row r="10" spans="1:28" ht="13.9" customHeight="1" thickBot="1" x14ac:dyDescent="0.3">
      <c r="A10" s="779" t="s">
        <v>4</v>
      </c>
      <c r="B10" s="736"/>
      <c r="C10" s="736"/>
      <c r="D10" s="736"/>
      <c r="E10" s="736"/>
      <c r="F10" s="736"/>
      <c r="G10" s="736"/>
      <c r="I10" s="748" t="s">
        <v>27</v>
      </c>
      <c r="J10" s="749"/>
      <c r="K10" s="749"/>
      <c r="L10" s="749"/>
      <c r="M10" s="750"/>
      <c r="N10" s="769" t="s">
        <v>91</v>
      </c>
      <c r="O10" s="769"/>
      <c r="P10" s="770"/>
      <c r="Q10" s="782" t="s">
        <v>104</v>
      </c>
      <c r="R10" s="780"/>
      <c r="S10" s="781"/>
      <c r="T10" s="782" t="s">
        <v>94</v>
      </c>
      <c r="U10" s="780"/>
      <c r="V10" s="781"/>
      <c r="W10" s="782" t="s">
        <v>105</v>
      </c>
      <c r="X10" s="780"/>
      <c r="Y10" s="783"/>
      <c r="Z10" s="748" t="s">
        <v>106</v>
      </c>
      <c r="AA10" s="749"/>
      <c r="AB10" s="750"/>
    </row>
    <row r="11" spans="1:28" ht="13.9" customHeight="1" thickBot="1" x14ac:dyDescent="0.3">
      <c r="A11" s="757" t="s">
        <v>10</v>
      </c>
      <c r="B11" s="728"/>
      <c r="C11" s="760">
        <f>Soupiska!C51</f>
        <v>0</v>
      </c>
      <c r="D11" s="728"/>
      <c r="E11" s="728"/>
      <c r="F11" s="728"/>
      <c r="G11" s="729"/>
      <c r="I11" s="751"/>
      <c r="J11" s="752"/>
      <c r="K11" s="752"/>
      <c r="L11" s="752"/>
      <c r="M11" s="753"/>
      <c r="N11" s="763" t="s">
        <v>97</v>
      </c>
      <c r="O11" s="764"/>
      <c r="P11" s="765"/>
      <c r="Q11" s="769" t="s">
        <v>107</v>
      </c>
      <c r="R11" s="769"/>
      <c r="S11" s="770"/>
      <c r="T11" s="771" t="s">
        <v>99</v>
      </c>
      <c r="U11" s="769"/>
      <c r="V11" s="770"/>
      <c r="W11" s="771" t="s">
        <v>108</v>
      </c>
      <c r="X11" s="769"/>
      <c r="Y11" s="772"/>
      <c r="Z11" s="751"/>
      <c r="AA11" s="752"/>
      <c r="AB11" s="753"/>
    </row>
    <row r="12" spans="1:28" ht="13.9" customHeight="1" thickBot="1" x14ac:dyDescent="0.3">
      <c r="A12" s="758"/>
      <c r="B12" s="759"/>
      <c r="C12" s="761"/>
      <c r="D12" s="759"/>
      <c r="E12" s="759"/>
      <c r="F12" s="759"/>
      <c r="G12" s="762"/>
      <c r="H12" s="261"/>
      <c r="I12" s="754"/>
      <c r="J12" s="755"/>
      <c r="K12" s="755"/>
      <c r="L12" s="755"/>
      <c r="M12" s="756"/>
      <c r="N12" s="766"/>
      <c r="O12" s="767"/>
      <c r="P12" s="768"/>
      <c r="Q12" s="780" t="s">
        <v>109</v>
      </c>
      <c r="R12" s="780"/>
      <c r="S12" s="781"/>
      <c r="T12" s="782" t="s">
        <v>110</v>
      </c>
      <c r="U12" s="780"/>
      <c r="V12" s="781"/>
      <c r="W12" s="782" t="s">
        <v>111</v>
      </c>
      <c r="X12" s="780"/>
      <c r="Y12" s="783"/>
      <c r="Z12" s="754"/>
      <c r="AA12" s="755"/>
      <c r="AB12" s="756"/>
    </row>
    <row r="13" spans="1:28" ht="13.15" customHeight="1" x14ac:dyDescent="0.25">
      <c r="A13" s="784" t="s">
        <v>112</v>
      </c>
      <c r="B13" s="785"/>
      <c r="C13" s="786">
        <f>Soupiska!E51</f>
        <v>0</v>
      </c>
      <c r="D13" s="787"/>
      <c r="E13" s="787"/>
      <c r="F13" s="787"/>
      <c r="G13" s="788"/>
      <c r="I13" s="789" t="s">
        <v>113</v>
      </c>
      <c r="J13" s="790"/>
      <c r="K13" s="790"/>
      <c r="L13" s="790"/>
      <c r="M13" s="791"/>
      <c r="N13" s="262">
        <v>10</v>
      </c>
      <c r="O13" s="800"/>
      <c r="P13" s="801"/>
      <c r="Q13" s="245">
        <v>10</v>
      </c>
      <c r="R13" s="650" t="s">
        <v>0</v>
      </c>
      <c r="S13" s="651"/>
      <c r="T13" s="245">
        <v>10</v>
      </c>
      <c r="U13" s="1214" t="s">
        <v>0</v>
      </c>
      <c r="V13" s="1215"/>
      <c r="W13" s="245">
        <v>10</v>
      </c>
      <c r="X13" s="650" t="s">
        <v>0</v>
      </c>
      <c r="Y13" s="651"/>
      <c r="Z13" s="262">
        <v>10</v>
      </c>
      <c r="AA13" s="658"/>
      <c r="AB13" s="659"/>
    </row>
    <row r="14" spans="1:28" ht="13.15" customHeight="1" x14ac:dyDescent="0.25">
      <c r="A14" s="792" t="s">
        <v>114</v>
      </c>
      <c r="B14" s="793"/>
      <c r="C14" s="761"/>
      <c r="D14" s="759"/>
      <c r="E14" s="759"/>
      <c r="F14" s="759"/>
      <c r="G14" s="762"/>
      <c r="I14" s="794" t="s">
        <v>115</v>
      </c>
      <c r="J14" s="774"/>
      <c r="K14" s="774"/>
      <c r="L14" s="774"/>
      <c r="M14" s="795"/>
      <c r="N14" s="263">
        <v>10</v>
      </c>
      <c r="O14" s="646" t="s">
        <v>116</v>
      </c>
      <c r="P14" s="647"/>
      <c r="Q14" s="263">
        <v>10</v>
      </c>
      <c r="R14" s="646" t="s">
        <v>0</v>
      </c>
      <c r="S14" s="647"/>
      <c r="T14" s="263" t="s">
        <v>40</v>
      </c>
      <c r="U14" s="680" t="s">
        <v>40</v>
      </c>
      <c r="V14" s="653"/>
      <c r="W14" s="263" t="s">
        <v>40</v>
      </c>
      <c r="X14" s="626" t="s">
        <v>40</v>
      </c>
      <c r="Y14" s="627"/>
      <c r="Z14" s="263">
        <v>10</v>
      </c>
      <c r="AA14" s="660"/>
      <c r="AB14" s="661"/>
    </row>
    <row r="15" spans="1:28" ht="13.15" customHeight="1" x14ac:dyDescent="0.25">
      <c r="A15" s="264" t="s">
        <v>22</v>
      </c>
      <c r="B15" s="265"/>
      <c r="C15" s="807">
        <f>Soupiska!I51</f>
        <v>0</v>
      </c>
      <c r="D15" s="797"/>
      <c r="E15" s="797"/>
      <c r="F15" s="797"/>
      <c r="G15" s="798"/>
      <c r="I15" s="794" t="s">
        <v>117</v>
      </c>
      <c r="J15" s="774"/>
      <c r="K15" s="774"/>
      <c r="L15" s="774"/>
      <c r="M15" s="795"/>
      <c r="N15" s="263" t="s">
        <v>40</v>
      </c>
      <c r="O15" s="626" t="s">
        <v>40</v>
      </c>
      <c r="P15" s="627"/>
      <c r="Q15" s="263" t="s">
        <v>40</v>
      </c>
      <c r="R15" s="626" t="s">
        <v>40</v>
      </c>
      <c r="S15" s="627"/>
      <c r="T15" s="266">
        <v>10</v>
      </c>
      <c r="U15" s="710" t="s">
        <v>0</v>
      </c>
      <c r="V15" s="711"/>
      <c r="W15" s="263">
        <v>10</v>
      </c>
      <c r="X15" s="662"/>
      <c r="Y15" s="663"/>
      <c r="Z15" s="263" t="s">
        <v>40</v>
      </c>
      <c r="AA15" s="626" t="s">
        <v>40</v>
      </c>
      <c r="AB15" s="627"/>
    </row>
    <row r="16" spans="1:28" ht="13.15" customHeight="1" x14ac:dyDescent="0.25">
      <c r="A16" s="264" t="s">
        <v>24</v>
      </c>
      <c r="B16" s="265"/>
      <c r="C16" s="807">
        <f>Soupiska!K51</f>
        <v>0</v>
      </c>
      <c r="D16" s="797"/>
      <c r="E16" s="797"/>
      <c r="F16" s="797"/>
      <c r="G16" s="798"/>
      <c r="I16" s="794" t="s">
        <v>118</v>
      </c>
      <c r="J16" s="774"/>
      <c r="K16" s="774"/>
      <c r="L16" s="774"/>
      <c r="M16" s="795"/>
      <c r="N16" s="263">
        <v>10</v>
      </c>
      <c r="O16" s="646" t="s">
        <v>116</v>
      </c>
      <c r="P16" s="647"/>
      <c r="Q16" s="263">
        <v>10</v>
      </c>
      <c r="R16" s="646" t="s">
        <v>0</v>
      </c>
      <c r="S16" s="647"/>
      <c r="T16" s="266">
        <v>10</v>
      </c>
      <c r="U16" s="710"/>
      <c r="V16" s="711" t="s">
        <v>0</v>
      </c>
      <c r="W16" s="263" t="s">
        <v>119</v>
      </c>
      <c r="X16" s="646" t="s">
        <v>0</v>
      </c>
      <c r="Y16" s="647"/>
      <c r="Z16" s="263">
        <v>10</v>
      </c>
      <c r="AA16" s="660"/>
      <c r="AB16" s="661"/>
    </row>
    <row r="17" spans="1:28" ht="13.15" customHeight="1" x14ac:dyDescent="0.25">
      <c r="A17" s="264" t="s">
        <v>120</v>
      </c>
      <c r="B17" s="265"/>
      <c r="C17" s="808">
        <f>Soupiska!L51</f>
        <v>0</v>
      </c>
      <c r="D17" s="809"/>
      <c r="E17" s="809"/>
      <c r="F17" s="809"/>
      <c r="G17" s="810"/>
      <c r="I17" s="794" t="s">
        <v>121</v>
      </c>
      <c r="J17" s="774"/>
      <c r="K17" s="774"/>
      <c r="L17" s="774"/>
      <c r="M17" s="795"/>
      <c r="N17" s="263" t="s">
        <v>40</v>
      </c>
      <c r="O17" s="626" t="s">
        <v>40</v>
      </c>
      <c r="P17" s="627"/>
      <c r="Q17" s="263">
        <v>10</v>
      </c>
      <c r="R17" s="646"/>
      <c r="S17" s="647"/>
      <c r="T17" s="266">
        <v>10</v>
      </c>
      <c r="U17" s="710"/>
      <c r="V17" s="711" t="s">
        <v>0</v>
      </c>
      <c r="W17" s="263">
        <v>10</v>
      </c>
      <c r="X17" s="662"/>
      <c r="Y17" s="663"/>
      <c r="Z17" s="263">
        <v>10</v>
      </c>
      <c r="AA17" s="662"/>
      <c r="AB17" s="663"/>
    </row>
    <row r="18" spans="1:28" ht="13.15" customHeight="1" x14ac:dyDescent="0.25">
      <c r="A18" s="264" t="s">
        <v>26</v>
      </c>
      <c r="B18" s="265"/>
      <c r="C18" s="807">
        <f>Soupiska!N51</f>
        <v>0</v>
      </c>
      <c r="D18" s="797"/>
      <c r="E18" s="797"/>
      <c r="F18" s="797"/>
      <c r="G18" s="798"/>
      <c r="I18" s="794" t="s">
        <v>122</v>
      </c>
      <c r="J18" s="774"/>
      <c r="K18" s="774"/>
      <c r="L18" s="774"/>
      <c r="M18" s="795"/>
      <c r="N18" s="263" t="s">
        <v>40</v>
      </c>
      <c r="O18" s="626" t="s">
        <v>40</v>
      </c>
      <c r="P18" s="627"/>
      <c r="Q18" s="263">
        <v>10</v>
      </c>
      <c r="R18" s="646" t="s">
        <v>0</v>
      </c>
      <c r="S18" s="647"/>
      <c r="T18" s="266">
        <v>10</v>
      </c>
      <c r="U18" s="710"/>
      <c r="V18" s="711" t="s">
        <v>0</v>
      </c>
      <c r="W18" s="263">
        <v>10</v>
      </c>
      <c r="X18" s="646" t="s">
        <v>0</v>
      </c>
      <c r="Y18" s="647"/>
      <c r="Z18" s="263" t="s">
        <v>40</v>
      </c>
      <c r="AA18" s="626" t="s">
        <v>40</v>
      </c>
      <c r="AB18" s="627"/>
    </row>
    <row r="19" spans="1:28" ht="13.15" customHeight="1" thickBot="1" x14ac:dyDescent="0.3">
      <c r="A19" s="267" t="s">
        <v>34</v>
      </c>
      <c r="B19" s="268"/>
      <c r="C19" s="1216">
        <f>Soupiska!P51</f>
        <v>0</v>
      </c>
      <c r="D19" s="803"/>
      <c r="E19" s="803"/>
      <c r="F19" s="803"/>
      <c r="G19" s="804"/>
      <c r="I19" s="794" t="s">
        <v>49</v>
      </c>
      <c r="J19" s="774"/>
      <c r="K19" s="774"/>
      <c r="L19" s="774"/>
      <c r="M19" s="795"/>
      <c r="N19" s="263">
        <v>10</v>
      </c>
      <c r="O19" s="646" t="s">
        <v>0</v>
      </c>
      <c r="P19" s="647"/>
      <c r="Q19" s="263">
        <v>10</v>
      </c>
      <c r="R19" s="646" t="s">
        <v>0</v>
      </c>
      <c r="S19" s="647"/>
      <c r="T19" s="269" t="s">
        <v>44</v>
      </c>
      <c r="U19" s="710"/>
      <c r="V19" s="711" t="s">
        <v>40</v>
      </c>
      <c r="W19" s="263" t="s">
        <v>40</v>
      </c>
      <c r="X19" s="626" t="s">
        <v>40</v>
      </c>
      <c r="Y19" s="627"/>
      <c r="Z19" s="263">
        <v>10</v>
      </c>
      <c r="AA19" s="662"/>
      <c r="AB19" s="663"/>
    </row>
    <row r="20" spans="1:28" ht="13.15" customHeight="1" thickBot="1" x14ac:dyDescent="0.3">
      <c r="A20" s="805" t="s">
        <v>37</v>
      </c>
      <c r="B20" s="806"/>
      <c r="C20" s="806"/>
      <c r="D20" s="806"/>
      <c r="E20" s="806"/>
      <c r="F20" s="806"/>
      <c r="G20" s="806"/>
      <c r="I20" s="794" t="s">
        <v>123</v>
      </c>
      <c r="J20" s="774"/>
      <c r="K20" s="774"/>
      <c r="L20" s="774"/>
      <c r="M20" s="795"/>
      <c r="N20" s="263" t="s">
        <v>40</v>
      </c>
      <c r="O20" s="626" t="s">
        <v>40</v>
      </c>
      <c r="P20" s="627"/>
      <c r="Q20" s="263">
        <v>10</v>
      </c>
      <c r="R20" s="646" t="s">
        <v>0</v>
      </c>
      <c r="S20" s="647"/>
      <c r="T20" s="266">
        <v>10</v>
      </c>
      <c r="U20" s="710"/>
      <c r="V20" s="711" t="s">
        <v>0</v>
      </c>
      <c r="W20" s="263" t="s">
        <v>40</v>
      </c>
      <c r="X20" s="626" t="s">
        <v>40</v>
      </c>
      <c r="Y20" s="627"/>
      <c r="Z20" s="263" t="s">
        <v>40</v>
      </c>
      <c r="AA20" s="626" t="s">
        <v>40</v>
      </c>
      <c r="AB20" s="627"/>
    </row>
    <row r="21" spans="1:28" ht="13.15" customHeight="1" x14ac:dyDescent="0.25">
      <c r="A21" s="826" t="s">
        <v>10</v>
      </c>
      <c r="B21" s="827"/>
      <c r="C21" s="828">
        <f>Soupiska!C52</f>
        <v>0</v>
      </c>
      <c r="D21" s="827"/>
      <c r="E21" s="827"/>
      <c r="F21" s="827"/>
      <c r="G21" s="829"/>
      <c r="I21" s="794" t="s">
        <v>124</v>
      </c>
      <c r="J21" s="774"/>
      <c r="K21" s="774"/>
      <c r="L21" s="774"/>
      <c r="M21" s="795"/>
      <c r="N21" s="263" t="s">
        <v>40</v>
      </c>
      <c r="O21" s="626" t="s">
        <v>40</v>
      </c>
      <c r="P21" s="627"/>
      <c r="Q21" s="263">
        <v>10</v>
      </c>
      <c r="R21" s="646" t="s">
        <v>0</v>
      </c>
      <c r="S21" s="647"/>
      <c r="T21" s="269" t="s">
        <v>40</v>
      </c>
      <c r="U21" s="718" t="s">
        <v>44</v>
      </c>
      <c r="V21" s="719"/>
      <c r="W21" s="263">
        <v>10</v>
      </c>
      <c r="X21" s="646" t="s">
        <v>0</v>
      </c>
      <c r="Y21" s="647"/>
      <c r="Z21" s="263" t="s">
        <v>40</v>
      </c>
      <c r="AA21" s="626" t="s">
        <v>40</v>
      </c>
      <c r="AB21" s="627"/>
    </row>
    <row r="22" spans="1:28" ht="13.15" customHeight="1" x14ac:dyDescent="0.25">
      <c r="A22" s="819" t="s">
        <v>38</v>
      </c>
      <c r="B22" s="820"/>
      <c r="C22" s="830">
        <f>Soupiska!E52</f>
        <v>0</v>
      </c>
      <c r="D22" s="820"/>
      <c r="E22" s="820"/>
      <c r="F22" s="820"/>
      <c r="G22" s="822"/>
      <c r="I22" s="794" t="s">
        <v>125</v>
      </c>
      <c r="J22" s="774"/>
      <c r="K22" s="774"/>
      <c r="L22" s="774"/>
      <c r="M22" s="795"/>
      <c r="N22" s="263" t="s">
        <v>40</v>
      </c>
      <c r="O22" s="626" t="s">
        <v>40</v>
      </c>
      <c r="P22" s="627"/>
      <c r="Q22" s="263" t="s">
        <v>40</v>
      </c>
      <c r="R22" s="626" t="s">
        <v>40</v>
      </c>
      <c r="S22" s="627"/>
      <c r="T22" s="266">
        <v>10</v>
      </c>
      <c r="U22" s="710"/>
      <c r="V22" s="711" t="s">
        <v>0</v>
      </c>
      <c r="W22" s="263">
        <v>10</v>
      </c>
      <c r="X22" s="646" t="s">
        <v>0</v>
      </c>
      <c r="Y22" s="647"/>
      <c r="Z22" s="263" t="s">
        <v>40</v>
      </c>
      <c r="AA22" s="626" t="s">
        <v>40</v>
      </c>
      <c r="AB22" s="627"/>
    </row>
    <row r="23" spans="1:28" ht="13.15" customHeight="1" x14ac:dyDescent="0.25">
      <c r="A23" s="811" t="s">
        <v>42</v>
      </c>
      <c r="B23" s="812"/>
      <c r="C23" s="815">
        <f>Soupiska!I52</f>
        <v>0</v>
      </c>
      <c r="D23" s="812"/>
      <c r="E23" s="812"/>
      <c r="F23" s="812"/>
      <c r="G23" s="816"/>
      <c r="I23" s="794" t="s">
        <v>126</v>
      </c>
      <c r="J23" s="774"/>
      <c r="K23" s="774"/>
      <c r="L23" s="774"/>
      <c r="M23" s="795"/>
      <c r="N23" s="263" t="s">
        <v>40</v>
      </c>
      <c r="O23" s="626" t="s">
        <v>40</v>
      </c>
      <c r="P23" s="627"/>
      <c r="Q23" s="263">
        <v>10</v>
      </c>
      <c r="R23" s="646" t="s">
        <v>0</v>
      </c>
      <c r="S23" s="647"/>
      <c r="T23" s="266">
        <v>10</v>
      </c>
      <c r="U23" s="710"/>
      <c r="V23" s="711" t="s">
        <v>0</v>
      </c>
      <c r="W23" s="263">
        <v>10</v>
      </c>
      <c r="X23" s="646" t="s">
        <v>0</v>
      </c>
      <c r="Y23" s="647"/>
      <c r="Z23" s="263" t="s">
        <v>40</v>
      </c>
      <c r="AA23" s="626" t="s">
        <v>40</v>
      </c>
      <c r="AB23" s="627"/>
    </row>
    <row r="24" spans="1:28" ht="13.15" customHeight="1" x14ac:dyDescent="0.25">
      <c r="A24" s="813"/>
      <c r="B24" s="814"/>
      <c r="C24" s="817"/>
      <c r="D24" s="814"/>
      <c r="E24" s="814"/>
      <c r="F24" s="814"/>
      <c r="G24" s="818"/>
      <c r="I24" s="794" t="s">
        <v>127</v>
      </c>
      <c r="J24" s="774"/>
      <c r="K24" s="774"/>
      <c r="L24" s="774"/>
      <c r="M24" s="795"/>
      <c r="N24" s="263" t="s">
        <v>40</v>
      </c>
      <c r="O24" s="626" t="s">
        <v>40</v>
      </c>
      <c r="P24" s="627"/>
      <c r="Q24" s="263" t="s">
        <v>40</v>
      </c>
      <c r="R24" s="626" t="s">
        <v>40</v>
      </c>
      <c r="S24" s="627"/>
      <c r="T24" s="266">
        <v>10</v>
      </c>
      <c r="U24" s="710"/>
      <c r="V24" s="711" t="s">
        <v>116</v>
      </c>
      <c r="W24" s="263">
        <v>10</v>
      </c>
      <c r="X24" s="648"/>
      <c r="Y24" s="649"/>
      <c r="Z24" s="263" t="s">
        <v>40</v>
      </c>
      <c r="AA24" s="626" t="s">
        <v>40</v>
      </c>
      <c r="AB24" s="627"/>
    </row>
    <row r="25" spans="1:28" ht="13.15" customHeight="1" thickBot="1" x14ac:dyDescent="0.3">
      <c r="A25" s="819" t="s">
        <v>25</v>
      </c>
      <c r="B25" s="820"/>
      <c r="C25" s="821" t="e">
        <f ca="1">DATE(IF(MID(Soupiska!C53,1,2)*1 &gt; YEAR(TODAY())-2000, 1900, 2000) + MID(Soupiska!C53,1,2), MOD(MID(Soupiska!C53,3,2),50), MID(Soupiska!C53,5,2))</f>
        <v>#VALUE!</v>
      </c>
      <c r="D25" s="820"/>
      <c r="E25" s="820"/>
      <c r="F25" s="820"/>
      <c r="G25" s="822"/>
      <c r="I25" s="823" t="s">
        <v>128</v>
      </c>
      <c r="J25" s="824"/>
      <c r="K25" s="824"/>
      <c r="L25" s="824"/>
      <c r="M25" s="825"/>
      <c r="N25" s="270">
        <v>10</v>
      </c>
      <c r="O25" s="628" t="s">
        <v>0</v>
      </c>
      <c r="P25" s="629"/>
      <c r="Q25" s="270">
        <v>10</v>
      </c>
      <c r="R25" s="628" t="s">
        <v>0</v>
      </c>
      <c r="S25" s="629"/>
      <c r="T25" s="271">
        <v>10</v>
      </c>
      <c r="U25" s="710"/>
      <c r="V25" s="711" t="s">
        <v>0</v>
      </c>
      <c r="W25" s="270">
        <v>10</v>
      </c>
      <c r="X25" s="628" t="s">
        <v>0</v>
      </c>
      <c r="Y25" s="629"/>
      <c r="Z25" s="270">
        <v>10</v>
      </c>
      <c r="AA25" s="664"/>
      <c r="AB25" s="665"/>
    </row>
    <row r="26" spans="1:28" ht="13.15" customHeight="1" thickBot="1" x14ac:dyDescent="0.3">
      <c r="A26" s="840" t="s">
        <v>47</v>
      </c>
      <c r="B26" s="841"/>
      <c r="C26" s="842">
        <f>Soupiska!I53</f>
        <v>0</v>
      </c>
      <c r="D26" s="841"/>
      <c r="E26" s="841"/>
      <c r="F26" s="841"/>
      <c r="G26" s="843"/>
      <c r="I26" s="844" t="s">
        <v>23</v>
      </c>
      <c r="J26" s="845"/>
      <c r="K26" s="845"/>
      <c r="L26" s="845"/>
      <c r="M26" s="846"/>
      <c r="N26" s="272">
        <v>50</v>
      </c>
      <c r="O26" s="666">
        <f>SUM(O13:P25)</f>
        <v>0</v>
      </c>
      <c r="P26" s="666"/>
      <c r="Q26" s="273">
        <v>100</v>
      </c>
      <c r="R26" s="666">
        <f>SUM(R13:S25)</f>
        <v>0</v>
      </c>
      <c r="S26" s="666"/>
      <c r="T26" s="273">
        <v>100</v>
      </c>
      <c r="U26" s="666">
        <f>SUM(U13:V25)</f>
        <v>0</v>
      </c>
      <c r="V26" s="666"/>
      <c r="W26" s="273">
        <v>100</v>
      </c>
      <c r="X26" s="666">
        <f>SUM(X13:Y25)</f>
        <v>0</v>
      </c>
      <c r="Y26" s="666"/>
      <c r="Z26" s="273">
        <v>60</v>
      </c>
      <c r="AA26" s="666">
        <f>SUM(AA13:AB25)</f>
        <v>0</v>
      </c>
      <c r="AB26" s="667"/>
    </row>
    <row r="27" spans="1:28" ht="1.9" customHeight="1" thickBot="1" x14ac:dyDescent="0.3">
      <c r="A27" s="255"/>
      <c r="B27" s="255"/>
      <c r="C27" s="240"/>
      <c r="D27" s="240"/>
      <c r="E27" s="240"/>
      <c r="F27" s="240"/>
      <c r="G27" s="240"/>
      <c r="I27" s="274"/>
      <c r="J27" s="274"/>
      <c r="K27" s="274"/>
      <c r="L27" s="274"/>
      <c r="M27" s="274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4"/>
    </row>
    <row r="28" spans="1:28" ht="13.9" customHeight="1" thickBot="1" x14ac:dyDescent="0.3">
      <c r="A28" s="779" t="s">
        <v>50</v>
      </c>
      <c r="B28" s="736"/>
      <c r="C28" s="736"/>
      <c r="D28" s="736"/>
      <c r="E28" s="736"/>
      <c r="F28" s="240"/>
      <c r="G28" s="847" t="s">
        <v>66</v>
      </c>
      <c r="H28" s="848"/>
      <c r="I28" s="848"/>
      <c r="J28" s="849"/>
      <c r="K28" s="685" t="s">
        <v>91</v>
      </c>
      <c r="L28" s="685"/>
      <c r="M28" s="686"/>
      <c r="N28" s="687" t="s">
        <v>129</v>
      </c>
      <c r="O28" s="685"/>
      <c r="P28" s="688"/>
      <c r="Q28" s="831" t="s">
        <v>94</v>
      </c>
      <c r="R28" s="832"/>
      <c r="S28" s="833"/>
      <c r="T28" s="685" t="s">
        <v>95</v>
      </c>
      <c r="U28" s="685"/>
      <c r="V28" s="686"/>
      <c r="W28" s="687" t="s">
        <v>130</v>
      </c>
      <c r="X28" s="685"/>
      <c r="Y28" s="688"/>
      <c r="Z28" s="831" t="s">
        <v>131</v>
      </c>
      <c r="AA28" s="832"/>
      <c r="AB28" s="833"/>
    </row>
    <row r="29" spans="1:28" ht="13.15" customHeight="1" x14ac:dyDescent="0.25">
      <c r="A29" s="757" t="s">
        <v>52</v>
      </c>
      <c r="B29" s="728"/>
      <c r="C29" s="834">
        <f>Soupiska!T6</f>
        <v>0</v>
      </c>
      <c r="D29" s="728"/>
      <c r="E29" s="729"/>
      <c r="F29" s="240"/>
      <c r="G29" s="835" t="s">
        <v>132</v>
      </c>
      <c r="H29" s="836"/>
      <c r="I29" s="836"/>
      <c r="J29" s="837"/>
      <c r="K29" s="276">
        <v>10</v>
      </c>
      <c r="L29" s="676" t="s">
        <v>0</v>
      </c>
      <c r="M29" s="799"/>
      <c r="N29" s="277">
        <v>10</v>
      </c>
      <c r="O29" s="799" t="s">
        <v>0</v>
      </c>
      <c r="P29" s="850"/>
      <c r="Q29" s="278">
        <v>10</v>
      </c>
      <c r="R29" s="745"/>
      <c r="S29" s="853"/>
      <c r="T29" s="278">
        <v>10</v>
      </c>
      <c r="U29" s="710"/>
      <c r="V29" s="711"/>
      <c r="W29" s="279">
        <v>10</v>
      </c>
      <c r="X29" s="630"/>
      <c r="Y29" s="723"/>
      <c r="Z29" s="280">
        <v>20</v>
      </c>
      <c r="AA29" s="672" t="s">
        <v>0</v>
      </c>
      <c r="AB29" s="673"/>
    </row>
    <row r="30" spans="1:28" ht="13.15" customHeight="1" x14ac:dyDescent="0.25">
      <c r="A30" s="758"/>
      <c r="B30" s="759"/>
      <c r="C30" s="761"/>
      <c r="D30" s="759"/>
      <c r="E30" s="762"/>
      <c r="F30" s="240"/>
      <c r="G30" s="838" t="s">
        <v>133</v>
      </c>
      <c r="H30" s="774"/>
      <c r="I30" s="774"/>
      <c r="J30" s="839"/>
      <c r="K30" s="281">
        <v>10</v>
      </c>
      <c r="L30" s="678" t="s">
        <v>0</v>
      </c>
      <c r="M30" s="705"/>
      <c r="N30" s="263">
        <v>10</v>
      </c>
      <c r="O30" s="851"/>
      <c r="P30" s="852"/>
      <c r="Q30" s="282">
        <v>10</v>
      </c>
      <c r="R30" s="851"/>
      <c r="S30" s="852"/>
      <c r="T30" s="282">
        <v>10</v>
      </c>
      <c r="U30" s="710"/>
      <c r="V30" s="711"/>
      <c r="W30" s="283">
        <v>10</v>
      </c>
      <c r="X30" s="662"/>
      <c r="Y30" s="690"/>
      <c r="Z30" s="284">
        <v>20</v>
      </c>
      <c r="AA30" s="670"/>
      <c r="AB30" s="671"/>
    </row>
    <row r="31" spans="1:28" ht="13.15" customHeight="1" x14ac:dyDescent="0.25">
      <c r="A31" s="854" t="s">
        <v>54</v>
      </c>
      <c r="B31" s="787"/>
      <c r="C31" s="786">
        <f>Soupiska!P5</f>
        <v>0</v>
      </c>
      <c r="D31" s="787"/>
      <c r="E31" s="788"/>
      <c r="F31" s="240"/>
      <c r="G31" s="838" t="s">
        <v>134</v>
      </c>
      <c r="H31" s="774"/>
      <c r="I31" s="774"/>
      <c r="J31" s="839"/>
      <c r="K31" s="252" t="s">
        <v>40</v>
      </c>
      <c r="L31" s="652" t="s">
        <v>40</v>
      </c>
      <c r="M31" s="680"/>
      <c r="N31" s="285" t="s">
        <v>135</v>
      </c>
      <c r="O31" s="286"/>
      <c r="P31" s="287" t="s">
        <v>0</v>
      </c>
      <c r="Q31" s="288" t="s">
        <v>135</v>
      </c>
      <c r="R31" s="286"/>
      <c r="S31" s="289" t="s">
        <v>0</v>
      </c>
      <c r="T31" s="290">
        <v>10</v>
      </c>
      <c r="U31" s="710"/>
      <c r="V31" s="711" t="s">
        <v>0</v>
      </c>
      <c r="W31" s="279">
        <v>10</v>
      </c>
      <c r="X31" s="646" t="s">
        <v>0</v>
      </c>
      <c r="Y31" s="689"/>
      <c r="Z31" s="284">
        <v>20</v>
      </c>
      <c r="AA31" s="670"/>
      <c r="AB31" s="671"/>
    </row>
    <row r="32" spans="1:28" ht="13.15" customHeight="1" x14ac:dyDescent="0.25">
      <c r="A32" s="758"/>
      <c r="B32" s="759"/>
      <c r="C32" s="761"/>
      <c r="D32" s="759"/>
      <c r="E32" s="762"/>
      <c r="F32" s="240"/>
      <c r="G32" s="838" t="s">
        <v>136</v>
      </c>
      <c r="H32" s="774"/>
      <c r="I32" s="774"/>
      <c r="J32" s="839"/>
      <c r="K32" s="281" t="s">
        <v>137</v>
      </c>
      <c r="L32" s="702"/>
      <c r="M32" s="851"/>
      <c r="N32" s="291" t="s">
        <v>138</v>
      </c>
      <c r="O32" s="292"/>
      <c r="P32" s="293"/>
      <c r="Q32" s="294" t="s">
        <v>138</v>
      </c>
      <c r="R32" s="292"/>
      <c r="S32" s="295"/>
      <c r="T32" s="294" t="s">
        <v>139</v>
      </c>
      <c r="U32" s="296"/>
      <c r="V32" s="296"/>
      <c r="W32" s="297" t="s">
        <v>139</v>
      </c>
      <c r="X32" s="298"/>
      <c r="Y32" s="295"/>
      <c r="Z32" s="299" t="s">
        <v>140</v>
      </c>
      <c r="AA32" s="300"/>
      <c r="AB32" s="301" t="s">
        <v>0</v>
      </c>
    </row>
    <row r="33" spans="1:28" ht="13.15" customHeight="1" x14ac:dyDescent="0.25">
      <c r="A33" s="855" t="s">
        <v>141</v>
      </c>
      <c r="B33" s="787"/>
      <c r="C33" s="786">
        <f>Soupiska!D6</f>
        <v>0</v>
      </c>
      <c r="D33" s="787"/>
      <c r="E33" s="788"/>
      <c r="F33" s="240"/>
      <c r="G33" s="856" t="s">
        <v>142</v>
      </c>
      <c r="H33" s="857"/>
      <c r="I33" s="857"/>
      <c r="J33" s="858"/>
      <c r="K33" s="252" t="s">
        <v>40</v>
      </c>
      <c r="L33" s="652" t="s">
        <v>40</v>
      </c>
      <c r="M33" s="680"/>
      <c r="N33" s="302" t="s">
        <v>40</v>
      </c>
      <c r="O33" s="680" t="s">
        <v>40</v>
      </c>
      <c r="P33" s="681"/>
      <c r="Q33" s="290" t="s">
        <v>40</v>
      </c>
      <c r="R33" s="680" t="s">
        <v>40</v>
      </c>
      <c r="S33" s="681"/>
      <c r="T33" s="290">
        <v>20</v>
      </c>
      <c r="U33" s="712"/>
      <c r="V33" s="713"/>
      <c r="W33" s="279">
        <v>20</v>
      </c>
      <c r="X33" s="662"/>
      <c r="Y33" s="690"/>
      <c r="Z33" s="284">
        <v>40</v>
      </c>
      <c r="AA33" s="303"/>
      <c r="AB33" s="301" t="s">
        <v>0</v>
      </c>
    </row>
    <row r="34" spans="1:28" ht="13.15" customHeight="1" x14ac:dyDescent="0.25">
      <c r="A34" s="758"/>
      <c r="B34" s="759"/>
      <c r="C34" s="761"/>
      <c r="D34" s="759"/>
      <c r="E34" s="762"/>
      <c r="F34" s="240"/>
      <c r="G34" s="856" t="s">
        <v>143</v>
      </c>
      <c r="H34" s="857"/>
      <c r="I34" s="857"/>
      <c r="J34" s="858"/>
      <c r="K34" s="304" t="s">
        <v>137</v>
      </c>
      <c r="L34" s="702"/>
      <c r="M34" s="684"/>
      <c r="N34" s="291" t="s">
        <v>138</v>
      </c>
      <c r="O34" s="292"/>
      <c r="P34" s="293" t="s">
        <v>0</v>
      </c>
      <c r="Q34" s="294" t="s">
        <v>138</v>
      </c>
      <c r="R34" s="292"/>
      <c r="S34" s="295" t="s">
        <v>0</v>
      </c>
      <c r="T34" s="305" t="s">
        <v>139</v>
      </c>
      <c r="U34" s="296"/>
      <c r="V34" s="296"/>
      <c r="W34" s="297" t="s">
        <v>139</v>
      </c>
      <c r="X34" s="298"/>
      <c r="Y34" s="295"/>
      <c r="Z34" s="299" t="s">
        <v>140</v>
      </c>
      <c r="AA34" s="300"/>
      <c r="AB34" s="301" t="s">
        <v>0</v>
      </c>
    </row>
    <row r="35" spans="1:28" ht="13.15" customHeight="1" thickBot="1" x14ac:dyDescent="0.3">
      <c r="A35" s="855" t="s">
        <v>58</v>
      </c>
      <c r="B35" s="787"/>
      <c r="C35" s="786">
        <f>Soupiska!P6</f>
        <v>0</v>
      </c>
      <c r="D35" s="787"/>
      <c r="E35" s="788"/>
      <c r="F35" s="240"/>
      <c r="G35" s="860" t="s">
        <v>144</v>
      </c>
      <c r="H35" s="776"/>
      <c r="I35" s="776"/>
      <c r="J35" s="861"/>
      <c r="K35" s="306" t="s">
        <v>44</v>
      </c>
      <c r="L35" s="868" t="s">
        <v>44</v>
      </c>
      <c r="M35" s="869"/>
      <c r="N35" s="307" t="s">
        <v>138</v>
      </c>
      <c r="O35" s="286"/>
      <c r="P35" s="287" t="s">
        <v>0</v>
      </c>
      <c r="Q35" s="308" t="s">
        <v>138</v>
      </c>
      <c r="R35" s="286"/>
      <c r="S35" s="289" t="s">
        <v>0</v>
      </c>
      <c r="T35" s="309" t="s">
        <v>44</v>
      </c>
      <c r="U35" s="668" t="s">
        <v>44</v>
      </c>
      <c r="V35" s="682"/>
      <c r="W35" s="279" t="s">
        <v>44</v>
      </c>
      <c r="X35" s="691" t="s">
        <v>44</v>
      </c>
      <c r="Y35" s="692"/>
      <c r="Z35" s="310" t="s">
        <v>44</v>
      </c>
      <c r="AA35" s="668" t="s">
        <v>44</v>
      </c>
      <c r="AB35" s="669"/>
    </row>
    <row r="36" spans="1:28" ht="13.15" customHeight="1" thickBot="1" x14ac:dyDescent="0.3">
      <c r="A36" s="735"/>
      <c r="B36" s="736"/>
      <c r="C36" s="859"/>
      <c r="D36" s="736"/>
      <c r="E36" s="737"/>
      <c r="F36" s="240"/>
      <c r="G36" s="862" t="s">
        <v>23</v>
      </c>
      <c r="H36" s="778"/>
      <c r="I36" s="778"/>
      <c r="J36" s="863"/>
      <c r="K36" s="311">
        <v>50</v>
      </c>
      <c r="L36" s="674">
        <f>SUM(L29:M35)</f>
        <v>0</v>
      </c>
      <c r="M36" s="720"/>
      <c r="N36" s="312">
        <v>100</v>
      </c>
      <c r="O36" s="674">
        <f>SUM(O29:P35)</f>
        <v>0</v>
      </c>
      <c r="P36" s="675"/>
      <c r="Q36" s="313">
        <v>100</v>
      </c>
      <c r="R36" s="674">
        <f>SUM(R29:S35)</f>
        <v>0</v>
      </c>
      <c r="S36" s="675"/>
      <c r="T36" s="311">
        <v>100</v>
      </c>
      <c r="U36" s="674">
        <f>SUM(U29:V35)</f>
        <v>0</v>
      </c>
      <c r="V36" s="720"/>
      <c r="W36" s="312">
        <v>100</v>
      </c>
      <c r="X36" s="721">
        <f>SUM(X29:Y35)</f>
        <v>0</v>
      </c>
      <c r="Y36" s="722"/>
      <c r="Z36" s="313">
        <v>200</v>
      </c>
      <c r="AA36" s="674">
        <f>SUM(AA29:AB35)</f>
        <v>0</v>
      </c>
      <c r="AB36" s="675"/>
    </row>
    <row r="37" spans="1:28" ht="1.9" customHeight="1" thickBot="1" x14ac:dyDescent="0.3">
      <c r="A37" s="255" t="s">
        <v>0</v>
      </c>
      <c r="B37" s="255"/>
      <c r="C37" s="240"/>
      <c r="D37" s="240"/>
      <c r="E37" s="240"/>
      <c r="F37" s="240"/>
      <c r="G37" s="240"/>
      <c r="I37" s="255" t="s">
        <v>0</v>
      </c>
      <c r="J37" s="255"/>
      <c r="K37" s="255"/>
      <c r="L37" s="255"/>
      <c r="M37" s="255"/>
      <c r="N37" s="255"/>
      <c r="O37" s="255"/>
      <c r="P37" s="252" t="s">
        <v>0</v>
      </c>
      <c r="Q37" s="255"/>
      <c r="R37" s="255"/>
      <c r="S37" s="314" t="s">
        <v>0</v>
      </c>
      <c r="T37" s="314" t="s">
        <v>0</v>
      </c>
      <c r="U37" s="314"/>
      <c r="V37" s="314" t="s">
        <v>0</v>
      </c>
      <c r="W37" s="314" t="s">
        <v>0</v>
      </c>
      <c r="X37" s="314"/>
      <c r="Y37" s="314" t="s">
        <v>0</v>
      </c>
      <c r="Z37" s="314" t="s">
        <v>0</v>
      </c>
      <c r="AA37" s="314"/>
      <c r="AB37" s="314" t="s">
        <v>0</v>
      </c>
    </row>
    <row r="38" spans="1:28" ht="13.9" customHeight="1" thickBot="1" x14ac:dyDescent="0.3">
      <c r="A38" s="864" t="s">
        <v>75</v>
      </c>
      <c r="B38" s="736"/>
      <c r="C38" s="736"/>
      <c r="D38" s="736"/>
      <c r="E38" s="736"/>
      <c r="G38" s="865" t="s">
        <v>145</v>
      </c>
      <c r="H38" s="866"/>
      <c r="I38" s="866"/>
      <c r="J38" s="867"/>
      <c r="K38" s="687" t="s">
        <v>97</v>
      </c>
      <c r="L38" s="685"/>
      <c r="M38" s="686"/>
      <c r="N38" s="685" t="s">
        <v>146</v>
      </c>
      <c r="O38" s="685"/>
      <c r="P38" s="688"/>
      <c r="Q38" s="699" t="s">
        <v>147</v>
      </c>
      <c r="R38" s="685"/>
      <c r="S38" s="686"/>
      <c r="T38" s="685" t="s">
        <v>148</v>
      </c>
      <c r="U38" s="685"/>
      <c r="V38" s="688"/>
      <c r="W38" s="687" t="s">
        <v>149</v>
      </c>
      <c r="X38" s="685"/>
      <c r="Y38" s="686"/>
      <c r="Z38" s="685" t="s">
        <v>106</v>
      </c>
      <c r="AA38" s="685"/>
      <c r="AB38" s="686"/>
    </row>
    <row r="39" spans="1:28" ht="13.15" customHeight="1" x14ac:dyDescent="0.25">
      <c r="A39" s="884" t="s">
        <v>168</v>
      </c>
      <c r="B39" s="885"/>
      <c r="C39" s="885"/>
      <c r="D39" s="886">
        <f>J8+L8+O8+R8+U8+X8+AA8</f>
        <v>0</v>
      </c>
      <c r="E39" s="729"/>
      <c r="G39" s="887" t="s">
        <v>150</v>
      </c>
      <c r="H39" s="888"/>
      <c r="I39" s="888"/>
      <c r="J39" s="889"/>
      <c r="K39" s="263" t="s">
        <v>40</v>
      </c>
      <c r="L39" s="694" t="s">
        <v>40</v>
      </c>
      <c r="M39" s="697"/>
      <c r="N39" s="315" t="s">
        <v>40</v>
      </c>
      <c r="O39" s="694" t="s">
        <v>40</v>
      </c>
      <c r="P39" s="695"/>
      <c r="Q39" s="316" t="s">
        <v>40</v>
      </c>
      <c r="R39" s="696" t="s">
        <v>40</v>
      </c>
      <c r="S39" s="697"/>
      <c r="T39" s="315" t="s">
        <v>40</v>
      </c>
      <c r="U39" s="694" t="s">
        <v>40</v>
      </c>
      <c r="V39" s="697"/>
      <c r="W39" s="263" t="s">
        <v>40</v>
      </c>
      <c r="X39" s="694" t="s">
        <v>40</v>
      </c>
      <c r="Y39" s="697"/>
      <c r="Z39" s="317" t="s">
        <v>151</v>
      </c>
      <c r="AA39" s="676" t="s">
        <v>0</v>
      </c>
      <c r="AB39" s="677"/>
    </row>
    <row r="40" spans="1:28" ht="13.15" customHeight="1" x14ac:dyDescent="0.25">
      <c r="A40" s="871"/>
      <c r="B40" s="790"/>
      <c r="C40" s="790"/>
      <c r="D40" s="761"/>
      <c r="E40" s="762"/>
      <c r="G40" s="873" t="s">
        <v>152</v>
      </c>
      <c r="H40" s="874"/>
      <c r="I40" s="874"/>
      <c r="J40" s="875"/>
      <c r="K40" s="263" t="s">
        <v>40</v>
      </c>
      <c r="L40" s="652" t="s">
        <v>40</v>
      </c>
      <c r="M40" s="653"/>
      <c r="N40" s="315" t="s">
        <v>40</v>
      </c>
      <c r="O40" s="652" t="s">
        <v>40</v>
      </c>
      <c r="P40" s="693"/>
      <c r="Q40" s="316" t="s">
        <v>40</v>
      </c>
      <c r="R40" s="680" t="s">
        <v>40</v>
      </c>
      <c r="S40" s="653"/>
      <c r="T40" s="315" t="s">
        <v>40</v>
      </c>
      <c r="U40" s="652" t="s">
        <v>40</v>
      </c>
      <c r="V40" s="653"/>
      <c r="W40" s="263" t="s">
        <v>40</v>
      </c>
      <c r="X40" s="652" t="s">
        <v>40</v>
      </c>
      <c r="Y40" s="653"/>
      <c r="Z40" s="317" t="s">
        <v>151</v>
      </c>
      <c r="AA40" s="678" t="s">
        <v>0</v>
      </c>
      <c r="AB40" s="679"/>
    </row>
    <row r="41" spans="1:28" ht="13.15" customHeight="1" x14ac:dyDescent="0.25">
      <c r="A41" s="870" t="s">
        <v>169</v>
      </c>
      <c r="B41" s="776"/>
      <c r="C41" s="776"/>
      <c r="D41" s="872">
        <f>O26+R26+U26+X26+AA26</f>
        <v>0</v>
      </c>
      <c r="E41" s="788"/>
      <c r="G41" s="873" t="s">
        <v>153</v>
      </c>
      <c r="H41" s="874"/>
      <c r="I41" s="874"/>
      <c r="J41" s="875"/>
      <c r="K41" s="263" t="s">
        <v>40</v>
      </c>
      <c r="L41" s="652" t="s">
        <v>40</v>
      </c>
      <c r="M41" s="653"/>
      <c r="N41" s="315" t="s">
        <v>40</v>
      </c>
      <c r="O41" s="652" t="s">
        <v>40</v>
      </c>
      <c r="P41" s="693"/>
      <c r="Q41" s="316" t="s">
        <v>40</v>
      </c>
      <c r="R41" s="680" t="s">
        <v>40</v>
      </c>
      <c r="S41" s="653"/>
      <c r="T41" s="315" t="s">
        <v>40</v>
      </c>
      <c r="U41" s="652" t="s">
        <v>40</v>
      </c>
      <c r="V41" s="653"/>
      <c r="W41" s="263" t="s">
        <v>40</v>
      </c>
      <c r="X41" s="652" t="s">
        <v>40</v>
      </c>
      <c r="Y41" s="653"/>
      <c r="Z41" s="317" t="s">
        <v>151</v>
      </c>
      <c r="AA41" s="678" t="s">
        <v>0</v>
      </c>
      <c r="AB41" s="679"/>
    </row>
    <row r="42" spans="1:28" ht="13.15" customHeight="1" x14ac:dyDescent="0.25">
      <c r="A42" s="871"/>
      <c r="B42" s="790"/>
      <c r="C42" s="790"/>
      <c r="D42" s="761"/>
      <c r="E42" s="762"/>
      <c r="G42" s="873" t="s">
        <v>154</v>
      </c>
      <c r="H42" s="874"/>
      <c r="I42" s="874"/>
      <c r="J42" s="890"/>
      <c r="K42" s="318" t="s">
        <v>135</v>
      </c>
      <c r="L42" s="292"/>
      <c r="M42" s="319"/>
      <c r="N42" s="291" t="s">
        <v>155</v>
      </c>
      <c r="O42" s="292"/>
      <c r="P42" s="320"/>
      <c r="Q42" s="321" t="s">
        <v>155</v>
      </c>
      <c r="R42" s="292"/>
      <c r="S42" s="319"/>
      <c r="T42" s="315" t="s">
        <v>40</v>
      </c>
      <c r="U42" s="716" t="s">
        <v>40</v>
      </c>
      <c r="V42" s="717"/>
      <c r="W42" s="263" t="s">
        <v>40</v>
      </c>
      <c r="X42" s="652" t="s">
        <v>40</v>
      </c>
      <c r="Y42" s="653"/>
      <c r="Z42" s="263" t="s">
        <v>40</v>
      </c>
      <c r="AA42" s="652" t="s">
        <v>40</v>
      </c>
      <c r="AB42" s="653"/>
    </row>
    <row r="43" spans="1:28" ht="13.15" customHeight="1" x14ac:dyDescent="0.25">
      <c r="A43" s="870" t="s">
        <v>170</v>
      </c>
      <c r="B43" s="776"/>
      <c r="C43" s="776"/>
      <c r="D43" s="872">
        <f>L36+O36+R36+U36+X36+AA36</f>
        <v>0</v>
      </c>
      <c r="E43" s="788"/>
      <c r="G43" s="873" t="s">
        <v>156</v>
      </c>
      <c r="H43" s="874"/>
      <c r="I43" s="874"/>
      <c r="J43" s="875"/>
      <c r="K43" s="263" t="s">
        <v>40</v>
      </c>
      <c r="L43" s="652" t="s">
        <v>40</v>
      </c>
      <c r="M43" s="653"/>
      <c r="N43" s="315" t="s">
        <v>40</v>
      </c>
      <c r="O43" s="652" t="s">
        <v>40</v>
      </c>
      <c r="P43" s="693"/>
      <c r="Q43" s="316" t="s">
        <v>40</v>
      </c>
      <c r="R43" s="680" t="s">
        <v>40</v>
      </c>
      <c r="S43" s="698"/>
      <c r="T43" s="322" t="s">
        <v>138</v>
      </c>
      <c r="U43" s="300"/>
      <c r="V43" s="323"/>
      <c r="W43" s="324" t="s">
        <v>40</v>
      </c>
      <c r="X43" s="652" t="s">
        <v>40</v>
      </c>
      <c r="Y43" s="653"/>
      <c r="Z43" s="263" t="s">
        <v>40</v>
      </c>
      <c r="AA43" s="652" t="s">
        <v>40</v>
      </c>
      <c r="AB43" s="653"/>
    </row>
    <row r="44" spans="1:28" ht="13.15" customHeight="1" x14ac:dyDescent="0.25">
      <c r="A44" s="871"/>
      <c r="B44" s="790"/>
      <c r="C44" s="790"/>
      <c r="D44" s="761"/>
      <c r="E44" s="762"/>
      <c r="G44" s="876" t="s">
        <v>157</v>
      </c>
      <c r="H44" s="877"/>
      <c r="I44" s="877"/>
      <c r="J44" s="878"/>
      <c r="K44" s="318" t="s">
        <v>138</v>
      </c>
      <c r="L44" s="292"/>
      <c r="M44" s="319"/>
      <c r="N44" s="291" t="s">
        <v>158</v>
      </c>
      <c r="O44" s="292"/>
      <c r="P44" s="320" t="s">
        <v>0</v>
      </c>
      <c r="Q44" s="321" t="s">
        <v>158</v>
      </c>
      <c r="R44" s="292"/>
      <c r="S44" s="319"/>
      <c r="T44" s="322" t="s">
        <v>158</v>
      </c>
      <c r="U44" s="300"/>
      <c r="V44" s="323" t="s">
        <v>0</v>
      </c>
      <c r="W44" s="263" t="s">
        <v>40</v>
      </c>
      <c r="X44" s="652" t="s">
        <v>40</v>
      </c>
      <c r="Y44" s="653"/>
      <c r="Z44" s="263" t="s">
        <v>40</v>
      </c>
      <c r="AA44" s="652" t="s">
        <v>40</v>
      </c>
      <c r="AB44" s="653"/>
    </row>
    <row r="45" spans="1:28" ht="13.15" customHeight="1" x14ac:dyDescent="0.25">
      <c r="A45" s="879" t="s">
        <v>171</v>
      </c>
      <c r="B45" s="776"/>
      <c r="C45" s="776"/>
      <c r="D45" s="882">
        <f>IF(AA51=" ",L51+O51+R51+U51+X51,AA51)</f>
        <v>0</v>
      </c>
      <c r="E45" s="788"/>
      <c r="G45" s="794" t="s">
        <v>159</v>
      </c>
      <c r="H45" s="774"/>
      <c r="I45" s="774"/>
      <c r="J45" s="795"/>
      <c r="K45" s="263">
        <v>10</v>
      </c>
      <c r="L45" s="702"/>
      <c r="M45" s="684"/>
      <c r="N45" s="315">
        <v>20</v>
      </c>
      <c r="O45" s="678" t="s">
        <v>0</v>
      </c>
      <c r="P45" s="708"/>
      <c r="Q45" s="316">
        <v>20</v>
      </c>
      <c r="R45" s="705"/>
      <c r="S45" s="679"/>
      <c r="T45" s="315">
        <v>20</v>
      </c>
      <c r="U45" s="714"/>
      <c r="V45" s="715"/>
      <c r="W45" s="263" t="s">
        <v>40</v>
      </c>
      <c r="X45" s="654" t="s">
        <v>40</v>
      </c>
      <c r="Y45" s="653"/>
      <c r="Z45" s="263" t="s">
        <v>40</v>
      </c>
      <c r="AA45" s="652" t="s">
        <v>40</v>
      </c>
      <c r="AB45" s="653"/>
    </row>
    <row r="46" spans="1:28" ht="13.15" customHeight="1" thickBot="1" x14ac:dyDescent="0.3">
      <c r="A46" s="880"/>
      <c r="B46" s="881"/>
      <c r="C46" s="881"/>
      <c r="D46" s="883"/>
      <c r="E46" s="733"/>
      <c r="G46" s="794" t="s">
        <v>160</v>
      </c>
      <c r="H46" s="774"/>
      <c r="I46" s="774"/>
      <c r="J46" s="795"/>
      <c r="K46" s="263" t="s">
        <v>40</v>
      </c>
      <c r="L46" s="652" t="s">
        <v>40</v>
      </c>
      <c r="M46" s="698"/>
      <c r="N46" s="318" t="s">
        <v>135</v>
      </c>
      <c r="O46" s="292"/>
      <c r="P46" s="320" t="s">
        <v>0</v>
      </c>
      <c r="Q46" s="321" t="s">
        <v>135</v>
      </c>
      <c r="R46" s="292"/>
      <c r="S46" s="319"/>
      <c r="T46" s="322" t="s">
        <v>135</v>
      </c>
      <c r="U46" s="300"/>
      <c r="V46" s="325"/>
      <c r="W46" s="322" t="s">
        <v>135</v>
      </c>
      <c r="X46" s="300"/>
      <c r="Y46" s="326"/>
      <c r="Z46" s="263" t="s">
        <v>40</v>
      </c>
      <c r="AA46" s="652" t="s">
        <v>40</v>
      </c>
      <c r="AB46" s="653"/>
    </row>
    <row r="47" spans="1:28" ht="13.15" customHeight="1" x14ac:dyDescent="0.25">
      <c r="A47" s="910" t="s">
        <v>85</v>
      </c>
      <c r="B47" s="911"/>
      <c r="C47" s="914" t="e">
        <f ca="1">VLOOKUP(A4,TYPY!A$1:D$65536,4,FALSE)</f>
        <v>#N/A</v>
      </c>
      <c r="D47" s="896">
        <f>IF(AA51=" ",D39+D41+D43+D45,D39+D41+D43)</f>
        <v>0</v>
      </c>
      <c r="E47" s="729"/>
      <c r="G47" s="794" t="s">
        <v>161</v>
      </c>
      <c r="H47" s="774"/>
      <c r="I47" s="774"/>
      <c r="J47" s="795"/>
      <c r="K47" s="263" t="s">
        <v>40</v>
      </c>
      <c r="L47" s="652" t="s">
        <v>40</v>
      </c>
      <c r="M47" s="653"/>
      <c r="N47" s="315" t="s">
        <v>40</v>
      </c>
      <c r="O47" s="652" t="s">
        <v>40</v>
      </c>
      <c r="P47" s="680"/>
      <c r="Q47" s="316" t="s">
        <v>40</v>
      </c>
      <c r="R47" s="680" t="s">
        <v>40</v>
      </c>
      <c r="S47" s="653"/>
      <c r="T47" s="315" t="s">
        <v>40</v>
      </c>
      <c r="U47" s="916" t="s">
        <v>40</v>
      </c>
      <c r="V47" s="719"/>
      <c r="W47" s="263">
        <v>10</v>
      </c>
      <c r="X47" s="683"/>
      <c r="Y47" s="684"/>
      <c r="Z47" s="263" t="s">
        <v>40</v>
      </c>
      <c r="AA47" s="652" t="s">
        <v>40</v>
      </c>
      <c r="AB47" s="653"/>
    </row>
    <row r="48" spans="1:28" ht="13.15" customHeight="1" thickBot="1" x14ac:dyDescent="0.3">
      <c r="A48" s="912"/>
      <c r="B48" s="913"/>
      <c r="C48" s="915"/>
      <c r="D48" s="735"/>
      <c r="E48" s="737"/>
      <c r="G48" s="794" t="s">
        <v>162</v>
      </c>
      <c r="H48" s="774"/>
      <c r="I48" s="774"/>
      <c r="J48" s="795"/>
      <c r="K48" s="263" t="s">
        <v>40</v>
      </c>
      <c r="L48" s="652" t="s">
        <v>40</v>
      </c>
      <c r="M48" s="653"/>
      <c r="N48" s="315" t="s">
        <v>40</v>
      </c>
      <c r="O48" s="652" t="s">
        <v>40</v>
      </c>
      <c r="P48" s="680"/>
      <c r="Q48" s="316" t="s">
        <v>40</v>
      </c>
      <c r="R48" s="680" t="s">
        <v>40</v>
      </c>
      <c r="S48" s="653"/>
      <c r="T48" s="315" t="s">
        <v>40</v>
      </c>
      <c r="U48" s="652" t="s">
        <v>44</v>
      </c>
      <c r="V48" s="653" t="s">
        <v>40</v>
      </c>
      <c r="W48" s="263">
        <v>10</v>
      </c>
      <c r="X48" s="678"/>
      <c r="Y48" s="679"/>
      <c r="Z48" s="263" t="s">
        <v>40</v>
      </c>
      <c r="AA48" s="652" t="s">
        <v>40</v>
      </c>
      <c r="AB48" s="653"/>
    </row>
    <row r="49" spans="1:28" ht="13.15" customHeight="1" x14ac:dyDescent="0.25">
      <c r="A49" s="897" t="s">
        <v>86</v>
      </c>
      <c r="B49" s="372"/>
      <c r="C49" s="372"/>
      <c r="D49" s="372"/>
      <c r="E49" s="733"/>
      <c r="G49" s="794" t="s">
        <v>163</v>
      </c>
      <c r="H49" s="774"/>
      <c r="I49" s="774"/>
      <c r="J49" s="795"/>
      <c r="K49" s="263" t="s">
        <v>40</v>
      </c>
      <c r="L49" s="652" t="s">
        <v>40</v>
      </c>
      <c r="M49" s="653"/>
      <c r="N49" s="315" t="s">
        <v>40</v>
      </c>
      <c r="O49" s="652" t="s">
        <v>40</v>
      </c>
      <c r="P49" s="680"/>
      <c r="Q49" s="316" t="s">
        <v>40</v>
      </c>
      <c r="R49" s="680" t="s">
        <v>40</v>
      </c>
      <c r="S49" s="653"/>
      <c r="T49" s="315" t="s">
        <v>40</v>
      </c>
      <c r="U49" s="652" t="s">
        <v>44</v>
      </c>
      <c r="V49" s="653" t="s">
        <v>40</v>
      </c>
      <c r="W49" s="263">
        <v>30</v>
      </c>
      <c r="X49" s="702"/>
      <c r="Y49" s="684"/>
      <c r="Z49" s="263" t="s">
        <v>40</v>
      </c>
      <c r="AA49" s="652" t="s">
        <v>40</v>
      </c>
      <c r="AB49" s="653"/>
    </row>
    <row r="50" spans="1:28" ht="13.15" customHeight="1" thickBot="1" x14ac:dyDescent="0.3">
      <c r="A50" s="891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372"/>
      <c r="C50" s="372"/>
      <c r="D50" s="372"/>
      <c r="E50" s="733"/>
      <c r="G50" s="892" t="s">
        <v>164</v>
      </c>
      <c r="H50" s="776"/>
      <c r="I50" s="776"/>
      <c r="J50" s="893"/>
      <c r="K50" s="327" t="s">
        <v>40</v>
      </c>
      <c r="L50" s="703" t="s">
        <v>40</v>
      </c>
      <c r="M50" s="704"/>
      <c r="N50" s="328" t="s">
        <v>40</v>
      </c>
      <c r="O50" s="709" t="s">
        <v>40</v>
      </c>
      <c r="P50" s="706"/>
      <c r="Q50" s="329" t="s">
        <v>40</v>
      </c>
      <c r="R50" s="706" t="s">
        <v>40</v>
      </c>
      <c r="S50" s="707"/>
      <c r="T50" s="328" t="s">
        <v>40</v>
      </c>
      <c r="U50" s="716" t="s">
        <v>44</v>
      </c>
      <c r="V50" s="717" t="s">
        <v>40</v>
      </c>
      <c r="W50" s="327">
        <v>30</v>
      </c>
      <c r="X50" s="917"/>
      <c r="Y50" s="918"/>
      <c r="Z50" s="327" t="s">
        <v>40</v>
      </c>
      <c r="AA50" s="654" t="s">
        <v>40</v>
      </c>
      <c r="AB50" s="655"/>
    </row>
    <row r="51" spans="1:28" ht="12.6" customHeight="1" thickBot="1" x14ac:dyDescent="0.3">
      <c r="A51" s="735"/>
      <c r="B51" s="736"/>
      <c r="C51" s="736"/>
      <c r="D51" s="736"/>
      <c r="E51" s="737"/>
      <c r="G51" s="844" t="s">
        <v>23</v>
      </c>
      <c r="H51" s="845"/>
      <c r="I51" s="845"/>
      <c r="J51" s="846"/>
      <c r="K51" s="330">
        <v>50</v>
      </c>
      <c r="L51" s="701">
        <f>SUM(L42:M45)</f>
        <v>0</v>
      </c>
      <c r="M51" s="675"/>
      <c r="N51" s="331">
        <v>100</v>
      </c>
      <c r="O51" s="700">
        <f>SUM(P39:P50)</f>
        <v>0</v>
      </c>
      <c r="P51" s="700"/>
      <c r="Q51" s="331">
        <v>100</v>
      </c>
      <c r="R51" s="700">
        <f>SUM(R42:S46)</f>
        <v>0</v>
      </c>
      <c r="S51" s="700"/>
      <c r="T51" s="331">
        <v>100</v>
      </c>
      <c r="U51" s="700">
        <f>SUM(U43:V46)</f>
        <v>0</v>
      </c>
      <c r="V51" s="700"/>
      <c r="W51" s="331">
        <v>100</v>
      </c>
      <c r="X51" s="700">
        <f>SUM(X46:Y50)</f>
        <v>0</v>
      </c>
      <c r="Y51" s="700"/>
      <c r="Z51" s="332" t="s">
        <v>151</v>
      </c>
      <c r="AA51" s="656"/>
      <c r="AB51" s="657"/>
    </row>
    <row r="52" spans="1:28" ht="3" customHeight="1" thickBot="1" x14ac:dyDescent="0.3">
      <c r="AB52" s="333"/>
    </row>
    <row r="53" spans="1:28" ht="13.9" customHeight="1" x14ac:dyDescent="0.25">
      <c r="A53" s="898" t="s">
        <v>0</v>
      </c>
      <c r="B53" s="899"/>
      <c r="C53" s="899"/>
      <c r="D53" s="899"/>
      <c r="E53" s="899"/>
      <c r="F53" s="899"/>
      <c r="G53" s="899"/>
      <c r="H53" s="899"/>
      <c r="I53" s="900"/>
      <c r="K53" s="904" t="s">
        <v>0</v>
      </c>
      <c r="L53" s="905"/>
      <c r="M53" s="905"/>
      <c r="N53" s="906"/>
      <c r="O53" s="334"/>
      <c r="Q53" s="898" t="s">
        <v>0</v>
      </c>
      <c r="R53" s="899"/>
      <c r="S53" s="899"/>
      <c r="T53" s="899"/>
      <c r="U53" s="899"/>
      <c r="V53" s="899"/>
      <c r="W53" s="899"/>
      <c r="X53" s="899"/>
      <c r="Y53" s="899"/>
      <c r="Z53" s="899"/>
      <c r="AA53" s="899"/>
      <c r="AB53" s="900"/>
    </row>
    <row r="54" spans="1:28" ht="2.4500000000000002" customHeight="1" x14ac:dyDescent="0.25">
      <c r="A54" s="901"/>
      <c r="B54" s="902"/>
      <c r="C54" s="902"/>
      <c r="D54" s="902"/>
      <c r="E54" s="902"/>
      <c r="F54" s="902"/>
      <c r="G54" s="902"/>
      <c r="H54" s="902"/>
      <c r="I54" s="903"/>
      <c r="K54" s="907"/>
      <c r="L54" s="908"/>
      <c r="M54" s="908"/>
      <c r="N54" s="909"/>
      <c r="O54" s="334"/>
      <c r="Q54" s="901"/>
      <c r="R54" s="902"/>
      <c r="S54" s="902"/>
      <c r="T54" s="902"/>
      <c r="U54" s="902"/>
      <c r="V54" s="902"/>
      <c r="W54" s="902"/>
      <c r="X54" s="902"/>
      <c r="Y54" s="902"/>
      <c r="Z54" s="902"/>
      <c r="AA54" s="902"/>
      <c r="AB54" s="903"/>
    </row>
    <row r="55" spans="1:28" ht="1.1499999999999999" customHeight="1" x14ac:dyDescent="0.25">
      <c r="A55" s="901"/>
      <c r="B55" s="902"/>
      <c r="C55" s="902"/>
      <c r="D55" s="902"/>
      <c r="E55" s="902"/>
      <c r="F55" s="902"/>
      <c r="G55" s="902"/>
      <c r="H55" s="902"/>
      <c r="I55" s="903"/>
      <c r="K55" s="907"/>
      <c r="L55" s="908"/>
      <c r="M55" s="908"/>
      <c r="N55" s="909"/>
      <c r="O55" s="334"/>
      <c r="Q55" s="901"/>
      <c r="R55" s="902"/>
      <c r="S55" s="902"/>
      <c r="T55" s="902"/>
      <c r="U55" s="902"/>
      <c r="V55" s="902"/>
      <c r="W55" s="902"/>
      <c r="X55" s="902"/>
      <c r="Y55" s="902"/>
      <c r="Z55" s="902"/>
      <c r="AA55" s="902"/>
      <c r="AB55" s="903"/>
    </row>
    <row r="56" spans="1:28" ht="11.45" customHeight="1" x14ac:dyDescent="0.25">
      <c r="A56" s="901"/>
      <c r="B56" s="902"/>
      <c r="C56" s="902"/>
      <c r="D56" s="902"/>
      <c r="E56" s="902"/>
      <c r="F56" s="902"/>
      <c r="G56" s="902"/>
      <c r="H56" s="902"/>
      <c r="I56" s="903"/>
      <c r="K56" s="907"/>
      <c r="L56" s="908"/>
      <c r="M56" s="908"/>
      <c r="N56" s="909"/>
      <c r="O56" s="334"/>
      <c r="Q56" s="901"/>
      <c r="R56" s="902"/>
      <c r="S56" s="902"/>
      <c r="T56" s="902"/>
      <c r="U56" s="902"/>
      <c r="V56" s="902"/>
      <c r="W56" s="902"/>
      <c r="X56" s="902"/>
      <c r="Y56" s="902"/>
      <c r="Z56" s="902"/>
      <c r="AA56" s="902"/>
      <c r="AB56" s="903"/>
    </row>
    <row r="57" spans="1:28" ht="11.45" customHeight="1" thickBot="1" x14ac:dyDescent="0.3">
      <c r="A57" s="894" t="s">
        <v>87</v>
      </c>
      <c r="B57" s="736"/>
      <c r="C57" s="736"/>
      <c r="D57" s="736"/>
      <c r="E57" s="736"/>
      <c r="F57" s="736"/>
      <c r="G57" s="736"/>
      <c r="H57" s="736"/>
      <c r="I57" s="737"/>
      <c r="K57" s="894" t="s">
        <v>165</v>
      </c>
      <c r="L57" s="895"/>
      <c r="M57" s="736"/>
      <c r="N57" s="737"/>
      <c r="O57" s="335"/>
      <c r="Q57" s="894" t="s">
        <v>166</v>
      </c>
      <c r="R57" s="895"/>
      <c r="S57" s="736"/>
      <c r="T57" s="736"/>
      <c r="U57" s="736"/>
      <c r="V57" s="736"/>
      <c r="W57" s="736"/>
      <c r="X57" s="736"/>
      <c r="Y57" s="736"/>
      <c r="Z57" s="736"/>
      <c r="AA57" s="336"/>
      <c r="AB57" s="337"/>
    </row>
  </sheetData>
  <sheetProtection algorithmName="SHA-512" hashValue="X2z/3CaiT1DXG363Pk8nE5bdSPM+/pn3IwumxsJtwc6b1TdlZI+LS87iAOoewSiSym/a7/Am8qIzHKs9DvC2AA==" saltValue="+BDMRrhTDNGEU62N4P2bSg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2B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List49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style="150" customWidth="1"/>
    <col min="2" max="2" width="4.42578125" style="150" customWidth="1"/>
    <col min="3" max="3" width="4.5703125" style="150" customWidth="1"/>
    <col min="4" max="4" width="0.42578125" style="150" customWidth="1"/>
    <col min="5" max="5" width="5.42578125" style="150" customWidth="1"/>
    <col min="6" max="6" width="0.42578125" style="150" customWidth="1"/>
    <col min="7" max="7" width="4.42578125" style="150" customWidth="1"/>
    <col min="8" max="8" width="1.42578125" style="150" customWidth="1"/>
    <col min="9" max="9" width="4.85546875" style="150" customWidth="1"/>
    <col min="10" max="10" width="4.42578125" style="150" customWidth="1"/>
    <col min="11" max="11" width="4.85546875" style="150" customWidth="1"/>
    <col min="12" max="13" width="2.42578125" style="150" customWidth="1"/>
    <col min="14" max="14" width="4.85546875" style="150" customWidth="1"/>
    <col min="15" max="15" width="2.5703125" style="150" customWidth="1"/>
    <col min="16" max="16" width="2.85546875" style="150" customWidth="1"/>
    <col min="17" max="17" width="4.85546875" style="150" customWidth="1"/>
    <col min="18" max="19" width="2.42578125" style="150" customWidth="1"/>
    <col min="20" max="20" width="4.42578125" style="150" customWidth="1"/>
    <col min="21" max="22" width="2.42578125" style="150" customWidth="1"/>
    <col min="23" max="23" width="4.42578125" style="150" customWidth="1"/>
    <col min="24" max="25" width="2.42578125" style="150" customWidth="1"/>
    <col min="26" max="26" width="4.42578125" style="150" customWidth="1"/>
    <col min="27" max="27" width="2.5703125" style="150" customWidth="1"/>
    <col min="28" max="28" width="3" style="150" customWidth="1"/>
    <col min="29" max="16384" width="8.85546875" style="150"/>
  </cols>
  <sheetData>
    <row r="1" spans="1:28" ht="19.899999999999999" customHeight="1" x14ac:dyDescent="0.35">
      <c r="H1" s="724" t="s">
        <v>196</v>
      </c>
      <c r="I1" s="724"/>
      <c r="J1" s="724"/>
      <c r="K1" s="724"/>
      <c r="L1" s="724"/>
      <c r="M1" s="724"/>
      <c r="N1" s="724"/>
      <c r="O1" s="724"/>
      <c r="P1" s="724"/>
      <c r="Q1" s="724"/>
      <c r="R1" s="724"/>
      <c r="S1" s="724"/>
      <c r="T1" s="724"/>
      <c r="U1" s="724"/>
      <c r="V1" s="724"/>
      <c r="W1" s="724"/>
      <c r="X1" s="724"/>
      <c r="Y1" s="724"/>
      <c r="Z1" s="724"/>
      <c r="AA1" s="724"/>
      <c r="AB1" s="724"/>
    </row>
    <row r="2" spans="1:28" ht="14.45" customHeight="1" thickBot="1" x14ac:dyDescent="0.3">
      <c r="H2" s="237" t="s">
        <v>0</v>
      </c>
      <c r="I2" s="725" t="s">
        <v>1</v>
      </c>
      <c r="J2" s="726"/>
      <c r="K2" s="726"/>
      <c r="L2" s="726"/>
      <c r="M2" s="726"/>
      <c r="N2" s="726"/>
      <c r="O2" s="726"/>
      <c r="P2" s="726"/>
      <c r="Q2" s="726"/>
      <c r="R2" s="726"/>
      <c r="S2" s="726"/>
      <c r="T2" s="726"/>
      <c r="U2" s="726"/>
      <c r="V2" s="726"/>
      <c r="W2" s="726"/>
      <c r="X2" s="726"/>
      <c r="Y2" s="726"/>
      <c r="Z2" s="726"/>
      <c r="AA2" s="726"/>
      <c r="AB2" s="726"/>
    </row>
    <row r="3" spans="1:28" ht="18.600000000000001" customHeight="1" thickBot="1" x14ac:dyDescent="0.4">
      <c r="A3" s="727" t="s">
        <v>2</v>
      </c>
      <c r="B3" s="728"/>
      <c r="C3" s="729"/>
      <c r="H3" s="238" t="s">
        <v>0</v>
      </c>
      <c r="I3" s="730" t="s">
        <v>167</v>
      </c>
      <c r="J3" s="731"/>
      <c r="K3" s="731"/>
      <c r="L3" s="731"/>
      <c r="M3" s="731"/>
      <c r="N3" s="731"/>
      <c r="O3" s="731"/>
      <c r="P3" s="731"/>
      <c r="Q3" s="731"/>
      <c r="R3" s="731"/>
      <c r="S3" s="731"/>
      <c r="T3" s="731"/>
      <c r="U3" s="731"/>
      <c r="V3" s="731"/>
      <c r="W3" s="731"/>
      <c r="X3" s="731"/>
      <c r="Y3" s="731"/>
      <c r="Z3" s="731"/>
      <c r="AA3" s="731"/>
      <c r="AB3" s="731"/>
    </row>
    <row r="4" spans="1:28" ht="10.9" customHeight="1" thickBot="1" x14ac:dyDescent="0.3">
      <c r="A4" s="732" t="str">
        <f ca="1">IF(Soupiska!W54="N",Soupiska!B54,"NE")</f>
        <v>NE</v>
      </c>
      <c r="B4" s="372"/>
      <c r="C4" s="733"/>
      <c r="E4" s="738" t="s">
        <v>5</v>
      </c>
      <c r="F4" s="739"/>
      <c r="G4" s="739"/>
      <c r="H4" s="239"/>
      <c r="I4" s="742" t="s">
        <v>91</v>
      </c>
      <c r="J4" s="686"/>
      <c r="K4" s="742" t="s">
        <v>92</v>
      </c>
      <c r="L4" s="743"/>
      <c r="M4" s="686"/>
      <c r="N4" s="640" t="s">
        <v>93</v>
      </c>
      <c r="O4" s="641"/>
      <c r="P4" s="642"/>
      <c r="Q4" s="742" t="s">
        <v>94</v>
      </c>
      <c r="R4" s="743"/>
      <c r="S4" s="686"/>
      <c r="T4" s="742" t="s">
        <v>95</v>
      </c>
      <c r="U4" s="743"/>
      <c r="V4" s="686"/>
      <c r="W4" s="742" t="s">
        <v>96</v>
      </c>
      <c r="X4" s="743"/>
      <c r="Y4" s="686"/>
      <c r="Z4" s="742" t="s">
        <v>96</v>
      </c>
      <c r="AA4" s="743"/>
      <c r="AB4" s="686"/>
    </row>
    <row r="5" spans="1:28" ht="11.45" customHeight="1" thickBot="1" x14ac:dyDescent="0.3">
      <c r="A5" s="734"/>
      <c r="B5" s="372"/>
      <c r="C5" s="733"/>
      <c r="D5" s="240"/>
      <c r="E5" s="740"/>
      <c r="F5" s="741"/>
      <c r="G5" s="741"/>
      <c r="H5" s="241"/>
      <c r="I5" s="742" t="s">
        <v>97</v>
      </c>
      <c r="J5" s="686"/>
      <c r="K5" s="742" t="s">
        <v>98</v>
      </c>
      <c r="L5" s="743"/>
      <c r="M5" s="686"/>
      <c r="N5" s="643"/>
      <c r="O5" s="644"/>
      <c r="P5" s="645"/>
      <c r="Q5" s="742" t="s">
        <v>99</v>
      </c>
      <c r="R5" s="743"/>
      <c r="S5" s="686"/>
      <c r="T5" s="742" t="s">
        <v>100</v>
      </c>
      <c r="U5" s="743"/>
      <c r="V5" s="686"/>
      <c r="W5" s="742" t="s">
        <v>101</v>
      </c>
      <c r="X5" s="743"/>
      <c r="Y5" s="686"/>
      <c r="Z5" s="742" t="s">
        <v>102</v>
      </c>
      <c r="AA5" s="743"/>
      <c r="AB5" s="744"/>
    </row>
    <row r="6" spans="1:28" ht="12" customHeight="1" x14ac:dyDescent="0.25">
      <c r="A6" s="734"/>
      <c r="B6" s="372"/>
      <c r="C6" s="733"/>
      <c r="D6" s="240"/>
      <c r="E6" s="773" t="s">
        <v>20</v>
      </c>
      <c r="F6" s="774"/>
      <c r="G6" s="774"/>
      <c r="H6" s="242"/>
      <c r="I6" s="243">
        <v>40</v>
      </c>
      <c r="J6" s="244"/>
      <c r="K6" s="245">
        <v>80</v>
      </c>
      <c r="L6" s="630"/>
      <c r="M6" s="631"/>
      <c r="N6" s="246">
        <v>80</v>
      </c>
      <c r="O6" s="636"/>
      <c r="P6" s="637"/>
      <c r="Q6" s="245" t="s">
        <v>103</v>
      </c>
      <c r="R6" s="745"/>
      <c r="S6" s="637"/>
      <c r="T6" s="245">
        <v>80</v>
      </c>
      <c r="U6" s="710"/>
      <c r="V6" s="711"/>
      <c r="W6" s="247">
        <v>80</v>
      </c>
      <c r="X6" s="636"/>
      <c r="Y6" s="637"/>
      <c r="Z6" s="247">
        <v>80</v>
      </c>
      <c r="AA6" s="636"/>
      <c r="AB6" s="637"/>
    </row>
    <row r="7" spans="1:28" ht="12" customHeight="1" thickBot="1" x14ac:dyDescent="0.3">
      <c r="A7" s="735"/>
      <c r="B7" s="736"/>
      <c r="C7" s="737"/>
      <c r="D7" s="240"/>
      <c r="E7" s="775" t="s">
        <v>21</v>
      </c>
      <c r="F7" s="776"/>
      <c r="G7" s="776"/>
      <c r="H7" s="248"/>
      <c r="I7" s="249">
        <v>10</v>
      </c>
      <c r="J7" s="250"/>
      <c r="K7" s="251">
        <v>20</v>
      </c>
      <c r="L7" s="632" t="s">
        <v>0</v>
      </c>
      <c r="M7" s="633"/>
      <c r="N7" s="252">
        <v>20</v>
      </c>
      <c r="O7" s="638"/>
      <c r="P7" s="639"/>
      <c r="Q7" s="251">
        <v>20</v>
      </c>
      <c r="R7" s="746" t="s">
        <v>0</v>
      </c>
      <c r="S7" s="747"/>
      <c r="T7" s="253">
        <v>20</v>
      </c>
      <c r="U7" s="710"/>
      <c r="V7" s="711"/>
      <c r="W7" s="254">
        <v>20</v>
      </c>
      <c r="X7" s="638"/>
      <c r="Y7" s="639"/>
      <c r="Z7" s="254">
        <v>20</v>
      </c>
      <c r="AA7" s="638"/>
      <c r="AB7" s="639"/>
    </row>
    <row r="8" spans="1:28" ht="13.9" customHeight="1" thickBot="1" x14ac:dyDescent="0.3">
      <c r="A8" s="255"/>
      <c r="B8" s="255"/>
      <c r="C8" s="240"/>
      <c r="D8" s="240"/>
      <c r="E8" s="777" t="s">
        <v>23</v>
      </c>
      <c r="F8" s="778"/>
      <c r="G8" s="778"/>
      <c r="H8" s="256"/>
      <c r="I8" s="257">
        <v>50</v>
      </c>
      <c r="J8" s="258">
        <f>SUM(J6:J7)</f>
        <v>0</v>
      </c>
      <c r="K8" s="259">
        <v>100</v>
      </c>
      <c r="L8" s="634">
        <f>SUM(L6:M7)</f>
        <v>0</v>
      </c>
      <c r="M8" s="635"/>
      <c r="N8" s="259">
        <v>100</v>
      </c>
      <c r="O8" s="634">
        <f>SUM(O6:O7)</f>
        <v>0</v>
      </c>
      <c r="P8" s="635"/>
      <c r="Q8" s="259">
        <v>100</v>
      </c>
      <c r="R8" s="634">
        <f>SUM(R6:S7)</f>
        <v>0</v>
      </c>
      <c r="S8" s="635"/>
      <c r="T8" s="259">
        <v>100</v>
      </c>
      <c r="U8" s="634">
        <f>SUM(U6:V7)</f>
        <v>0</v>
      </c>
      <c r="V8" s="635"/>
      <c r="W8" s="259">
        <v>100</v>
      </c>
      <c r="X8" s="634">
        <f>SUM(X6:Y7)</f>
        <v>0</v>
      </c>
      <c r="Y8" s="635"/>
      <c r="Z8" s="259">
        <v>100</v>
      </c>
      <c r="AA8" s="634">
        <f>SUM(AA6:AB7)</f>
        <v>0</v>
      </c>
      <c r="AB8" s="635"/>
    </row>
    <row r="9" spans="1:28" ht="0.6" customHeight="1" thickBot="1" x14ac:dyDescent="0.3">
      <c r="A9" s="255"/>
      <c r="B9" s="255"/>
      <c r="C9" s="240"/>
      <c r="D9" s="240"/>
      <c r="E9" s="240"/>
      <c r="F9" s="240"/>
      <c r="G9" s="240"/>
      <c r="P9" s="260"/>
    </row>
    <row r="10" spans="1:28" ht="13.9" customHeight="1" thickBot="1" x14ac:dyDescent="0.3">
      <c r="A10" s="779" t="s">
        <v>4</v>
      </c>
      <c r="B10" s="736"/>
      <c r="C10" s="736"/>
      <c r="D10" s="736"/>
      <c r="E10" s="736"/>
      <c r="F10" s="736"/>
      <c r="G10" s="736"/>
      <c r="I10" s="748" t="s">
        <v>27</v>
      </c>
      <c r="J10" s="749"/>
      <c r="K10" s="749"/>
      <c r="L10" s="749"/>
      <c r="M10" s="750"/>
      <c r="N10" s="769" t="s">
        <v>91</v>
      </c>
      <c r="O10" s="769"/>
      <c r="P10" s="770"/>
      <c r="Q10" s="782" t="s">
        <v>104</v>
      </c>
      <c r="R10" s="780"/>
      <c r="S10" s="781"/>
      <c r="T10" s="782" t="s">
        <v>94</v>
      </c>
      <c r="U10" s="780"/>
      <c r="V10" s="781"/>
      <c r="W10" s="782" t="s">
        <v>105</v>
      </c>
      <c r="X10" s="780"/>
      <c r="Y10" s="783"/>
      <c r="Z10" s="748" t="s">
        <v>106</v>
      </c>
      <c r="AA10" s="749"/>
      <c r="AB10" s="750"/>
    </row>
    <row r="11" spans="1:28" ht="13.9" customHeight="1" thickBot="1" x14ac:dyDescent="0.3">
      <c r="A11" s="757" t="s">
        <v>10</v>
      </c>
      <c r="B11" s="728"/>
      <c r="C11" s="760">
        <f>Soupiska!C54</f>
        <v>0</v>
      </c>
      <c r="D11" s="728"/>
      <c r="E11" s="728"/>
      <c r="F11" s="728"/>
      <c r="G11" s="729"/>
      <c r="I11" s="751"/>
      <c r="J11" s="752"/>
      <c r="K11" s="752"/>
      <c r="L11" s="752"/>
      <c r="M11" s="753"/>
      <c r="N11" s="763" t="s">
        <v>97</v>
      </c>
      <c r="O11" s="764"/>
      <c r="P11" s="765"/>
      <c r="Q11" s="769" t="s">
        <v>107</v>
      </c>
      <c r="R11" s="769"/>
      <c r="S11" s="770"/>
      <c r="T11" s="771" t="s">
        <v>99</v>
      </c>
      <c r="U11" s="769"/>
      <c r="V11" s="770"/>
      <c r="W11" s="771" t="s">
        <v>108</v>
      </c>
      <c r="X11" s="769"/>
      <c r="Y11" s="772"/>
      <c r="Z11" s="751"/>
      <c r="AA11" s="752"/>
      <c r="AB11" s="753"/>
    </row>
    <row r="12" spans="1:28" ht="13.9" customHeight="1" thickBot="1" x14ac:dyDescent="0.3">
      <c r="A12" s="758"/>
      <c r="B12" s="759"/>
      <c r="C12" s="761"/>
      <c r="D12" s="759"/>
      <c r="E12" s="759"/>
      <c r="F12" s="759"/>
      <c r="G12" s="762"/>
      <c r="H12" s="261"/>
      <c r="I12" s="754"/>
      <c r="J12" s="755"/>
      <c r="K12" s="755"/>
      <c r="L12" s="755"/>
      <c r="M12" s="756"/>
      <c r="N12" s="766"/>
      <c r="O12" s="767"/>
      <c r="P12" s="768"/>
      <c r="Q12" s="780" t="s">
        <v>109</v>
      </c>
      <c r="R12" s="780"/>
      <c r="S12" s="781"/>
      <c r="T12" s="782" t="s">
        <v>110</v>
      </c>
      <c r="U12" s="780"/>
      <c r="V12" s="781"/>
      <c r="W12" s="782" t="s">
        <v>111</v>
      </c>
      <c r="X12" s="780"/>
      <c r="Y12" s="783"/>
      <c r="Z12" s="754"/>
      <c r="AA12" s="755"/>
      <c r="AB12" s="756"/>
    </row>
    <row r="13" spans="1:28" ht="13.15" customHeight="1" x14ac:dyDescent="0.25">
      <c r="A13" s="784" t="s">
        <v>112</v>
      </c>
      <c r="B13" s="785"/>
      <c r="C13" s="786">
        <f>Soupiska!E54</f>
        <v>0</v>
      </c>
      <c r="D13" s="787"/>
      <c r="E13" s="787"/>
      <c r="F13" s="787"/>
      <c r="G13" s="788"/>
      <c r="I13" s="789" t="s">
        <v>113</v>
      </c>
      <c r="J13" s="790"/>
      <c r="K13" s="790"/>
      <c r="L13" s="790"/>
      <c r="M13" s="791"/>
      <c r="N13" s="262">
        <v>10</v>
      </c>
      <c r="O13" s="800"/>
      <c r="P13" s="801"/>
      <c r="Q13" s="245">
        <v>10</v>
      </c>
      <c r="R13" s="650" t="s">
        <v>0</v>
      </c>
      <c r="S13" s="651"/>
      <c r="T13" s="245">
        <v>10</v>
      </c>
      <c r="U13" s="1214" t="s">
        <v>0</v>
      </c>
      <c r="V13" s="1215"/>
      <c r="W13" s="245">
        <v>10</v>
      </c>
      <c r="X13" s="650" t="s">
        <v>0</v>
      </c>
      <c r="Y13" s="651"/>
      <c r="Z13" s="262">
        <v>10</v>
      </c>
      <c r="AA13" s="658"/>
      <c r="AB13" s="659"/>
    </row>
    <row r="14" spans="1:28" ht="13.15" customHeight="1" x14ac:dyDescent="0.25">
      <c r="A14" s="792" t="s">
        <v>114</v>
      </c>
      <c r="B14" s="793"/>
      <c r="C14" s="761"/>
      <c r="D14" s="759"/>
      <c r="E14" s="759"/>
      <c r="F14" s="759"/>
      <c r="G14" s="762"/>
      <c r="I14" s="794" t="s">
        <v>115</v>
      </c>
      <c r="J14" s="774"/>
      <c r="K14" s="774"/>
      <c r="L14" s="774"/>
      <c r="M14" s="795"/>
      <c r="N14" s="263">
        <v>10</v>
      </c>
      <c r="O14" s="646" t="s">
        <v>116</v>
      </c>
      <c r="P14" s="647"/>
      <c r="Q14" s="263">
        <v>10</v>
      </c>
      <c r="R14" s="646" t="s">
        <v>0</v>
      </c>
      <c r="S14" s="647"/>
      <c r="T14" s="263" t="s">
        <v>40</v>
      </c>
      <c r="U14" s="680" t="s">
        <v>40</v>
      </c>
      <c r="V14" s="653"/>
      <c r="W14" s="263" t="s">
        <v>40</v>
      </c>
      <c r="X14" s="626" t="s">
        <v>40</v>
      </c>
      <c r="Y14" s="627"/>
      <c r="Z14" s="263">
        <v>10</v>
      </c>
      <c r="AA14" s="660"/>
      <c r="AB14" s="661"/>
    </row>
    <row r="15" spans="1:28" ht="13.15" customHeight="1" x14ac:dyDescent="0.25">
      <c r="A15" s="264" t="s">
        <v>22</v>
      </c>
      <c r="B15" s="265"/>
      <c r="C15" s="807">
        <f>Soupiska!I54</f>
        <v>0</v>
      </c>
      <c r="D15" s="797"/>
      <c r="E15" s="797"/>
      <c r="F15" s="797"/>
      <c r="G15" s="798"/>
      <c r="I15" s="794" t="s">
        <v>117</v>
      </c>
      <c r="J15" s="774"/>
      <c r="K15" s="774"/>
      <c r="L15" s="774"/>
      <c r="M15" s="795"/>
      <c r="N15" s="263" t="s">
        <v>40</v>
      </c>
      <c r="O15" s="626" t="s">
        <v>40</v>
      </c>
      <c r="P15" s="627"/>
      <c r="Q15" s="263" t="s">
        <v>40</v>
      </c>
      <c r="R15" s="626" t="s">
        <v>40</v>
      </c>
      <c r="S15" s="627"/>
      <c r="T15" s="266">
        <v>10</v>
      </c>
      <c r="U15" s="710" t="s">
        <v>0</v>
      </c>
      <c r="V15" s="711"/>
      <c r="W15" s="263">
        <v>10</v>
      </c>
      <c r="X15" s="662"/>
      <c r="Y15" s="663"/>
      <c r="Z15" s="263" t="s">
        <v>40</v>
      </c>
      <c r="AA15" s="626" t="s">
        <v>40</v>
      </c>
      <c r="AB15" s="627"/>
    </row>
    <row r="16" spans="1:28" ht="13.15" customHeight="1" x14ac:dyDescent="0.25">
      <c r="A16" s="264" t="s">
        <v>24</v>
      </c>
      <c r="B16" s="265"/>
      <c r="C16" s="807">
        <f>Soupiska!K54</f>
        <v>0</v>
      </c>
      <c r="D16" s="797"/>
      <c r="E16" s="797"/>
      <c r="F16" s="797"/>
      <c r="G16" s="798"/>
      <c r="I16" s="794" t="s">
        <v>118</v>
      </c>
      <c r="J16" s="774"/>
      <c r="K16" s="774"/>
      <c r="L16" s="774"/>
      <c r="M16" s="795"/>
      <c r="N16" s="263">
        <v>10</v>
      </c>
      <c r="O16" s="646" t="s">
        <v>116</v>
      </c>
      <c r="P16" s="647"/>
      <c r="Q16" s="263">
        <v>10</v>
      </c>
      <c r="R16" s="646" t="s">
        <v>0</v>
      </c>
      <c r="S16" s="647"/>
      <c r="T16" s="266">
        <v>10</v>
      </c>
      <c r="U16" s="710"/>
      <c r="V16" s="711" t="s">
        <v>0</v>
      </c>
      <c r="W16" s="263" t="s">
        <v>119</v>
      </c>
      <c r="X16" s="646" t="s">
        <v>0</v>
      </c>
      <c r="Y16" s="647"/>
      <c r="Z16" s="263">
        <v>10</v>
      </c>
      <c r="AA16" s="660"/>
      <c r="AB16" s="661"/>
    </row>
    <row r="17" spans="1:28" ht="13.15" customHeight="1" x14ac:dyDescent="0.25">
      <c r="A17" s="264" t="s">
        <v>120</v>
      </c>
      <c r="B17" s="265"/>
      <c r="C17" s="808">
        <f>Soupiska!L54</f>
        <v>0</v>
      </c>
      <c r="D17" s="809"/>
      <c r="E17" s="809"/>
      <c r="F17" s="809"/>
      <c r="G17" s="810"/>
      <c r="I17" s="794" t="s">
        <v>121</v>
      </c>
      <c r="J17" s="774"/>
      <c r="K17" s="774"/>
      <c r="L17" s="774"/>
      <c r="M17" s="795"/>
      <c r="N17" s="263" t="s">
        <v>40</v>
      </c>
      <c r="O17" s="626" t="s">
        <v>40</v>
      </c>
      <c r="P17" s="627"/>
      <c r="Q17" s="263">
        <v>10</v>
      </c>
      <c r="R17" s="646"/>
      <c r="S17" s="647"/>
      <c r="T17" s="266">
        <v>10</v>
      </c>
      <c r="U17" s="710"/>
      <c r="V17" s="711" t="s">
        <v>0</v>
      </c>
      <c r="W17" s="263">
        <v>10</v>
      </c>
      <c r="X17" s="662"/>
      <c r="Y17" s="663"/>
      <c r="Z17" s="263">
        <v>10</v>
      </c>
      <c r="AA17" s="662"/>
      <c r="AB17" s="663"/>
    </row>
    <row r="18" spans="1:28" ht="13.15" customHeight="1" x14ac:dyDescent="0.25">
      <c r="A18" s="264" t="s">
        <v>26</v>
      </c>
      <c r="B18" s="265"/>
      <c r="C18" s="807">
        <f>Soupiska!N54</f>
        <v>0</v>
      </c>
      <c r="D18" s="797"/>
      <c r="E18" s="797"/>
      <c r="F18" s="797"/>
      <c r="G18" s="798"/>
      <c r="I18" s="794" t="s">
        <v>122</v>
      </c>
      <c r="J18" s="774"/>
      <c r="K18" s="774"/>
      <c r="L18" s="774"/>
      <c r="M18" s="795"/>
      <c r="N18" s="263" t="s">
        <v>40</v>
      </c>
      <c r="O18" s="626" t="s">
        <v>40</v>
      </c>
      <c r="P18" s="627"/>
      <c r="Q18" s="263">
        <v>10</v>
      </c>
      <c r="R18" s="646" t="s">
        <v>0</v>
      </c>
      <c r="S18" s="647"/>
      <c r="T18" s="266">
        <v>10</v>
      </c>
      <c r="U18" s="710"/>
      <c r="V18" s="711" t="s">
        <v>0</v>
      </c>
      <c r="W18" s="263">
        <v>10</v>
      </c>
      <c r="X18" s="646" t="s">
        <v>0</v>
      </c>
      <c r="Y18" s="647"/>
      <c r="Z18" s="263" t="s">
        <v>40</v>
      </c>
      <c r="AA18" s="626" t="s">
        <v>40</v>
      </c>
      <c r="AB18" s="627"/>
    </row>
    <row r="19" spans="1:28" ht="13.15" customHeight="1" thickBot="1" x14ac:dyDescent="0.3">
      <c r="A19" s="267" t="s">
        <v>34</v>
      </c>
      <c r="B19" s="268"/>
      <c r="C19" s="1216">
        <f>Soupiska!P54</f>
        <v>0</v>
      </c>
      <c r="D19" s="803"/>
      <c r="E19" s="803"/>
      <c r="F19" s="803"/>
      <c r="G19" s="804"/>
      <c r="I19" s="794" t="s">
        <v>49</v>
      </c>
      <c r="J19" s="774"/>
      <c r="K19" s="774"/>
      <c r="L19" s="774"/>
      <c r="M19" s="795"/>
      <c r="N19" s="263">
        <v>10</v>
      </c>
      <c r="O19" s="646" t="s">
        <v>0</v>
      </c>
      <c r="P19" s="647"/>
      <c r="Q19" s="263">
        <v>10</v>
      </c>
      <c r="R19" s="646" t="s">
        <v>0</v>
      </c>
      <c r="S19" s="647"/>
      <c r="T19" s="269" t="s">
        <v>44</v>
      </c>
      <c r="U19" s="710"/>
      <c r="V19" s="711" t="s">
        <v>40</v>
      </c>
      <c r="W19" s="263" t="s">
        <v>40</v>
      </c>
      <c r="X19" s="626" t="s">
        <v>40</v>
      </c>
      <c r="Y19" s="627"/>
      <c r="Z19" s="263">
        <v>10</v>
      </c>
      <c r="AA19" s="662"/>
      <c r="AB19" s="663"/>
    </row>
    <row r="20" spans="1:28" ht="13.15" customHeight="1" thickBot="1" x14ac:dyDescent="0.3">
      <c r="A20" s="805" t="s">
        <v>37</v>
      </c>
      <c r="B20" s="806"/>
      <c r="C20" s="806"/>
      <c r="D20" s="806"/>
      <c r="E20" s="806"/>
      <c r="F20" s="806"/>
      <c r="G20" s="806"/>
      <c r="I20" s="794" t="s">
        <v>123</v>
      </c>
      <c r="J20" s="774"/>
      <c r="K20" s="774"/>
      <c r="L20" s="774"/>
      <c r="M20" s="795"/>
      <c r="N20" s="263" t="s">
        <v>40</v>
      </c>
      <c r="O20" s="626" t="s">
        <v>40</v>
      </c>
      <c r="P20" s="627"/>
      <c r="Q20" s="263">
        <v>10</v>
      </c>
      <c r="R20" s="646" t="s">
        <v>0</v>
      </c>
      <c r="S20" s="647"/>
      <c r="T20" s="266">
        <v>10</v>
      </c>
      <c r="U20" s="710"/>
      <c r="V20" s="711" t="s">
        <v>0</v>
      </c>
      <c r="W20" s="263" t="s">
        <v>40</v>
      </c>
      <c r="X20" s="626" t="s">
        <v>40</v>
      </c>
      <c r="Y20" s="627"/>
      <c r="Z20" s="263" t="s">
        <v>40</v>
      </c>
      <c r="AA20" s="626" t="s">
        <v>40</v>
      </c>
      <c r="AB20" s="627"/>
    </row>
    <row r="21" spans="1:28" ht="13.15" customHeight="1" x14ac:dyDescent="0.25">
      <c r="A21" s="826" t="s">
        <v>10</v>
      </c>
      <c r="B21" s="827"/>
      <c r="C21" s="828">
        <f>Soupiska!C55</f>
        <v>0</v>
      </c>
      <c r="D21" s="827"/>
      <c r="E21" s="827"/>
      <c r="F21" s="827"/>
      <c r="G21" s="829"/>
      <c r="I21" s="794" t="s">
        <v>124</v>
      </c>
      <c r="J21" s="774"/>
      <c r="K21" s="774"/>
      <c r="L21" s="774"/>
      <c r="M21" s="795"/>
      <c r="N21" s="263" t="s">
        <v>40</v>
      </c>
      <c r="O21" s="626" t="s">
        <v>40</v>
      </c>
      <c r="P21" s="627"/>
      <c r="Q21" s="263">
        <v>10</v>
      </c>
      <c r="R21" s="646" t="s">
        <v>0</v>
      </c>
      <c r="S21" s="647"/>
      <c r="T21" s="269" t="s">
        <v>40</v>
      </c>
      <c r="U21" s="718" t="s">
        <v>44</v>
      </c>
      <c r="V21" s="719"/>
      <c r="W21" s="263">
        <v>10</v>
      </c>
      <c r="X21" s="646" t="s">
        <v>0</v>
      </c>
      <c r="Y21" s="647"/>
      <c r="Z21" s="263" t="s">
        <v>40</v>
      </c>
      <c r="AA21" s="626" t="s">
        <v>40</v>
      </c>
      <c r="AB21" s="627"/>
    </row>
    <row r="22" spans="1:28" ht="13.15" customHeight="1" x14ac:dyDescent="0.25">
      <c r="A22" s="819" t="s">
        <v>38</v>
      </c>
      <c r="B22" s="820"/>
      <c r="C22" s="830">
        <f>Soupiska!E55</f>
        <v>0</v>
      </c>
      <c r="D22" s="820"/>
      <c r="E22" s="820"/>
      <c r="F22" s="820"/>
      <c r="G22" s="822"/>
      <c r="I22" s="794" t="s">
        <v>125</v>
      </c>
      <c r="J22" s="774"/>
      <c r="K22" s="774"/>
      <c r="L22" s="774"/>
      <c r="M22" s="795"/>
      <c r="N22" s="263" t="s">
        <v>40</v>
      </c>
      <c r="O22" s="626" t="s">
        <v>40</v>
      </c>
      <c r="P22" s="627"/>
      <c r="Q22" s="263" t="s">
        <v>40</v>
      </c>
      <c r="R22" s="626" t="s">
        <v>40</v>
      </c>
      <c r="S22" s="627"/>
      <c r="T22" s="266">
        <v>10</v>
      </c>
      <c r="U22" s="710"/>
      <c r="V22" s="711" t="s">
        <v>0</v>
      </c>
      <c r="W22" s="263">
        <v>10</v>
      </c>
      <c r="X22" s="646" t="s">
        <v>0</v>
      </c>
      <c r="Y22" s="647"/>
      <c r="Z22" s="263" t="s">
        <v>40</v>
      </c>
      <c r="AA22" s="626" t="s">
        <v>40</v>
      </c>
      <c r="AB22" s="627"/>
    </row>
    <row r="23" spans="1:28" ht="13.15" customHeight="1" x14ac:dyDescent="0.25">
      <c r="A23" s="811" t="s">
        <v>42</v>
      </c>
      <c r="B23" s="812"/>
      <c r="C23" s="815">
        <f>Soupiska!I55</f>
        <v>0</v>
      </c>
      <c r="D23" s="812"/>
      <c r="E23" s="812"/>
      <c r="F23" s="812"/>
      <c r="G23" s="816"/>
      <c r="I23" s="794" t="s">
        <v>126</v>
      </c>
      <c r="J23" s="774"/>
      <c r="K23" s="774"/>
      <c r="L23" s="774"/>
      <c r="M23" s="795"/>
      <c r="N23" s="263" t="s">
        <v>40</v>
      </c>
      <c r="O23" s="626" t="s">
        <v>40</v>
      </c>
      <c r="P23" s="627"/>
      <c r="Q23" s="263">
        <v>10</v>
      </c>
      <c r="R23" s="646" t="s">
        <v>0</v>
      </c>
      <c r="S23" s="647"/>
      <c r="T23" s="266">
        <v>10</v>
      </c>
      <c r="U23" s="710"/>
      <c r="V23" s="711" t="s">
        <v>0</v>
      </c>
      <c r="W23" s="263">
        <v>10</v>
      </c>
      <c r="X23" s="646" t="s">
        <v>0</v>
      </c>
      <c r="Y23" s="647"/>
      <c r="Z23" s="263" t="s">
        <v>40</v>
      </c>
      <c r="AA23" s="626" t="s">
        <v>40</v>
      </c>
      <c r="AB23" s="627"/>
    </row>
    <row r="24" spans="1:28" ht="13.15" customHeight="1" x14ac:dyDescent="0.25">
      <c r="A24" s="813"/>
      <c r="B24" s="814"/>
      <c r="C24" s="817"/>
      <c r="D24" s="814"/>
      <c r="E24" s="814"/>
      <c r="F24" s="814"/>
      <c r="G24" s="818"/>
      <c r="I24" s="794" t="s">
        <v>127</v>
      </c>
      <c r="J24" s="774"/>
      <c r="K24" s="774"/>
      <c r="L24" s="774"/>
      <c r="M24" s="795"/>
      <c r="N24" s="263" t="s">
        <v>40</v>
      </c>
      <c r="O24" s="626" t="s">
        <v>40</v>
      </c>
      <c r="P24" s="627"/>
      <c r="Q24" s="263" t="s">
        <v>40</v>
      </c>
      <c r="R24" s="626" t="s">
        <v>40</v>
      </c>
      <c r="S24" s="627"/>
      <c r="T24" s="266">
        <v>10</v>
      </c>
      <c r="U24" s="710"/>
      <c r="V24" s="711" t="s">
        <v>116</v>
      </c>
      <c r="W24" s="263">
        <v>10</v>
      </c>
      <c r="X24" s="648"/>
      <c r="Y24" s="649"/>
      <c r="Z24" s="263" t="s">
        <v>40</v>
      </c>
      <c r="AA24" s="626" t="s">
        <v>40</v>
      </c>
      <c r="AB24" s="627"/>
    </row>
    <row r="25" spans="1:28" ht="13.15" customHeight="1" thickBot="1" x14ac:dyDescent="0.3">
      <c r="A25" s="819" t="s">
        <v>25</v>
      </c>
      <c r="B25" s="820"/>
      <c r="C25" s="821" t="e">
        <f ca="1">DATE(IF(MID(Soupiska!C56,1,2)*1 &gt; YEAR(TODAY())-2000, 1900, 2000) + MID(Soupiska!C56,1,2), MOD(MID(Soupiska!C56,3,2),50), MID(Soupiska!C56,5,2))</f>
        <v>#VALUE!</v>
      </c>
      <c r="D25" s="820"/>
      <c r="E25" s="820"/>
      <c r="F25" s="820"/>
      <c r="G25" s="822"/>
      <c r="I25" s="823" t="s">
        <v>128</v>
      </c>
      <c r="J25" s="824"/>
      <c r="K25" s="824"/>
      <c r="L25" s="824"/>
      <c r="M25" s="825"/>
      <c r="N25" s="270">
        <v>10</v>
      </c>
      <c r="O25" s="628" t="s">
        <v>0</v>
      </c>
      <c r="P25" s="629"/>
      <c r="Q25" s="270">
        <v>10</v>
      </c>
      <c r="R25" s="628" t="s">
        <v>0</v>
      </c>
      <c r="S25" s="629"/>
      <c r="T25" s="271">
        <v>10</v>
      </c>
      <c r="U25" s="710"/>
      <c r="V25" s="711" t="s">
        <v>0</v>
      </c>
      <c r="W25" s="270">
        <v>10</v>
      </c>
      <c r="X25" s="628" t="s">
        <v>0</v>
      </c>
      <c r="Y25" s="629"/>
      <c r="Z25" s="270">
        <v>10</v>
      </c>
      <c r="AA25" s="664"/>
      <c r="AB25" s="665"/>
    </row>
    <row r="26" spans="1:28" ht="13.15" customHeight="1" thickBot="1" x14ac:dyDescent="0.3">
      <c r="A26" s="840" t="s">
        <v>47</v>
      </c>
      <c r="B26" s="841"/>
      <c r="C26" s="842">
        <f>Soupiska!I56</f>
        <v>0</v>
      </c>
      <c r="D26" s="841"/>
      <c r="E26" s="841"/>
      <c r="F26" s="841"/>
      <c r="G26" s="843"/>
      <c r="I26" s="844" t="s">
        <v>23</v>
      </c>
      <c r="J26" s="845"/>
      <c r="K26" s="845"/>
      <c r="L26" s="845"/>
      <c r="M26" s="846"/>
      <c r="N26" s="272">
        <v>50</v>
      </c>
      <c r="O26" s="666">
        <f>SUM(O13:P25)</f>
        <v>0</v>
      </c>
      <c r="P26" s="666"/>
      <c r="Q26" s="273">
        <v>100</v>
      </c>
      <c r="R26" s="666">
        <f>SUM(R13:S25)</f>
        <v>0</v>
      </c>
      <c r="S26" s="666"/>
      <c r="T26" s="273">
        <v>100</v>
      </c>
      <c r="U26" s="666">
        <f>SUM(U13:V25)</f>
        <v>0</v>
      </c>
      <c r="V26" s="666"/>
      <c r="W26" s="273">
        <v>100</v>
      </c>
      <c r="X26" s="666">
        <f>SUM(X13:Y25)</f>
        <v>0</v>
      </c>
      <c r="Y26" s="666"/>
      <c r="Z26" s="273">
        <v>60</v>
      </c>
      <c r="AA26" s="666">
        <f>SUM(AA13:AB25)</f>
        <v>0</v>
      </c>
      <c r="AB26" s="667"/>
    </row>
    <row r="27" spans="1:28" ht="1.9" customHeight="1" thickBot="1" x14ac:dyDescent="0.3">
      <c r="A27" s="255"/>
      <c r="B27" s="255"/>
      <c r="C27" s="240"/>
      <c r="D27" s="240"/>
      <c r="E27" s="240"/>
      <c r="F27" s="240"/>
      <c r="G27" s="240"/>
      <c r="I27" s="274"/>
      <c r="J27" s="274"/>
      <c r="K27" s="274"/>
      <c r="L27" s="274"/>
      <c r="M27" s="274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4"/>
    </row>
    <row r="28" spans="1:28" ht="13.9" customHeight="1" thickBot="1" x14ac:dyDescent="0.3">
      <c r="A28" s="779" t="s">
        <v>50</v>
      </c>
      <c r="B28" s="736"/>
      <c r="C28" s="736"/>
      <c r="D28" s="736"/>
      <c r="E28" s="736"/>
      <c r="F28" s="240"/>
      <c r="G28" s="847" t="s">
        <v>66</v>
      </c>
      <c r="H28" s="848"/>
      <c r="I28" s="848"/>
      <c r="J28" s="849"/>
      <c r="K28" s="685" t="s">
        <v>91</v>
      </c>
      <c r="L28" s="685"/>
      <c r="M28" s="686"/>
      <c r="N28" s="687" t="s">
        <v>129</v>
      </c>
      <c r="O28" s="685"/>
      <c r="P28" s="688"/>
      <c r="Q28" s="831" t="s">
        <v>94</v>
      </c>
      <c r="R28" s="832"/>
      <c r="S28" s="833"/>
      <c r="T28" s="685" t="s">
        <v>95</v>
      </c>
      <c r="U28" s="685"/>
      <c r="V28" s="686"/>
      <c r="W28" s="687" t="s">
        <v>130</v>
      </c>
      <c r="X28" s="685"/>
      <c r="Y28" s="688"/>
      <c r="Z28" s="831" t="s">
        <v>131</v>
      </c>
      <c r="AA28" s="832"/>
      <c r="AB28" s="833"/>
    </row>
    <row r="29" spans="1:28" ht="13.15" customHeight="1" x14ac:dyDescent="0.25">
      <c r="A29" s="757" t="s">
        <v>52</v>
      </c>
      <c r="B29" s="728"/>
      <c r="C29" s="834">
        <f>Soupiska!T6</f>
        <v>0</v>
      </c>
      <c r="D29" s="728"/>
      <c r="E29" s="729"/>
      <c r="F29" s="240"/>
      <c r="G29" s="835" t="s">
        <v>132</v>
      </c>
      <c r="H29" s="836"/>
      <c r="I29" s="836"/>
      <c r="J29" s="837"/>
      <c r="K29" s="276">
        <v>10</v>
      </c>
      <c r="L29" s="676" t="s">
        <v>0</v>
      </c>
      <c r="M29" s="799"/>
      <c r="N29" s="277">
        <v>10</v>
      </c>
      <c r="O29" s="799" t="s">
        <v>0</v>
      </c>
      <c r="P29" s="850"/>
      <c r="Q29" s="278">
        <v>10</v>
      </c>
      <c r="R29" s="745"/>
      <c r="S29" s="853"/>
      <c r="T29" s="278">
        <v>10</v>
      </c>
      <c r="U29" s="710"/>
      <c r="V29" s="711"/>
      <c r="W29" s="279">
        <v>10</v>
      </c>
      <c r="X29" s="630"/>
      <c r="Y29" s="723"/>
      <c r="Z29" s="280">
        <v>20</v>
      </c>
      <c r="AA29" s="672" t="s">
        <v>0</v>
      </c>
      <c r="AB29" s="673"/>
    </row>
    <row r="30" spans="1:28" ht="13.15" customHeight="1" x14ac:dyDescent="0.25">
      <c r="A30" s="758"/>
      <c r="B30" s="759"/>
      <c r="C30" s="761"/>
      <c r="D30" s="759"/>
      <c r="E30" s="762"/>
      <c r="F30" s="240"/>
      <c r="G30" s="838" t="s">
        <v>133</v>
      </c>
      <c r="H30" s="774"/>
      <c r="I30" s="774"/>
      <c r="J30" s="839"/>
      <c r="K30" s="281">
        <v>10</v>
      </c>
      <c r="L30" s="678" t="s">
        <v>0</v>
      </c>
      <c r="M30" s="705"/>
      <c r="N30" s="263">
        <v>10</v>
      </c>
      <c r="O30" s="851"/>
      <c r="P30" s="852"/>
      <c r="Q30" s="282">
        <v>10</v>
      </c>
      <c r="R30" s="851"/>
      <c r="S30" s="852"/>
      <c r="T30" s="282">
        <v>10</v>
      </c>
      <c r="U30" s="710"/>
      <c r="V30" s="711"/>
      <c r="W30" s="283">
        <v>10</v>
      </c>
      <c r="X30" s="662"/>
      <c r="Y30" s="690"/>
      <c r="Z30" s="284">
        <v>20</v>
      </c>
      <c r="AA30" s="670"/>
      <c r="AB30" s="671"/>
    </row>
    <row r="31" spans="1:28" ht="13.15" customHeight="1" x14ac:dyDescent="0.25">
      <c r="A31" s="854" t="s">
        <v>54</v>
      </c>
      <c r="B31" s="787"/>
      <c r="C31" s="786">
        <f>Soupiska!P5</f>
        <v>0</v>
      </c>
      <c r="D31" s="787"/>
      <c r="E31" s="788"/>
      <c r="F31" s="240"/>
      <c r="G31" s="838" t="s">
        <v>134</v>
      </c>
      <c r="H31" s="774"/>
      <c r="I31" s="774"/>
      <c r="J31" s="839"/>
      <c r="K31" s="252" t="s">
        <v>40</v>
      </c>
      <c r="L31" s="652" t="s">
        <v>40</v>
      </c>
      <c r="M31" s="680"/>
      <c r="N31" s="285" t="s">
        <v>135</v>
      </c>
      <c r="O31" s="286"/>
      <c r="P31" s="287" t="s">
        <v>0</v>
      </c>
      <c r="Q31" s="288" t="s">
        <v>135</v>
      </c>
      <c r="R31" s="286"/>
      <c r="S31" s="289" t="s">
        <v>0</v>
      </c>
      <c r="T31" s="290">
        <v>10</v>
      </c>
      <c r="U31" s="710"/>
      <c r="V31" s="711" t="s">
        <v>0</v>
      </c>
      <c r="W31" s="279">
        <v>10</v>
      </c>
      <c r="X31" s="646" t="s">
        <v>0</v>
      </c>
      <c r="Y31" s="689"/>
      <c r="Z31" s="284">
        <v>20</v>
      </c>
      <c r="AA31" s="670"/>
      <c r="AB31" s="671"/>
    </row>
    <row r="32" spans="1:28" ht="13.15" customHeight="1" x14ac:dyDescent="0.25">
      <c r="A32" s="758"/>
      <c r="B32" s="759"/>
      <c r="C32" s="761"/>
      <c r="D32" s="759"/>
      <c r="E32" s="762"/>
      <c r="F32" s="240"/>
      <c r="G32" s="838" t="s">
        <v>136</v>
      </c>
      <c r="H32" s="774"/>
      <c r="I32" s="774"/>
      <c r="J32" s="839"/>
      <c r="K32" s="281" t="s">
        <v>137</v>
      </c>
      <c r="L32" s="702"/>
      <c r="M32" s="851"/>
      <c r="N32" s="291" t="s">
        <v>138</v>
      </c>
      <c r="O32" s="292"/>
      <c r="P32" s="293"/>
      <c r="Q32" s="294" t="s">
        <v>138</v>
      </c>
      <c r="R32" s="292"/>
      <c r="S32" s="295"/>
      <c r="T32" s="294" t="s">
        <v>139</v>
      </c>
      <c r="U32" s="296"/>
      <c r="V32" s="296"/>
      <c r="W32" s="297" t="s">
        <v>139</v>
      </c>
      <c r="X32" s="298"/>
      <c r="Y32" s="295"/>
      <c r="Z32" s="299" t="s">
        <v>140</v>
      </c>
      <c r="AA32" s="300"/>
      <c r="AB32" s="301" t="s">
        <v>0</v>
      </c>
    </row>
    <row r="33" spans="1:28" ht="13.15" customHeight="1" x14ac:dyDescent="0.25">
      <c r="A33" s="855" t="s">
        <v>141</v>
      </c>
      <c r="B33" s="787"/>
      <c r="C33" s="786">
        <f>Soupiska!D6</f>
        <v>0</v>
      </c>
      <c r="D33" s="787"/>
      <c r="E33" s="788"/>
      <c r="F33" s="240"/>
      <c r="G33" s="856" t="s">
        <v>142</v>
      </c>
      <c r="H33" s="857"/>
      <c r="I33" s="857"/>
      <c r="J33" s="858"/>
      <c r="K33" s="252" t="s">
        <v>40</v>
      </c>
      <c r="L33" s="652" t="s">
        <v>40</v>
      </c>
      <c r="M33" s="680"/>
      <c r="N33" s="302" t="s">
        <v>40</v>
      </c>
      <c r="O33" s="680" t="s">
        <v>40</v>
      </c>
      <c r="P33" s="681"/>
      <c r="Q33" s="290" t="s">
        <v>40</v>
      </c>
      <c r="R33" s="680" t="s">
        <v>40</v>
      </c>
      <c r="S33" s="681"/>
      <c r="T33" s="290">
        <v>20</v>
      </c>
      <c r="U33" s="712"/>
      <c r="V33" s="713"/>
      <c r="W33" s="279">
        <v>20</v>
      </c>
      <c r="X33" s="662"/>
      <c r="Y33" s="690"/>
      <c r="Z33" s="284">
        <v>40</v>
      </c>
      <c r="AA33" s="303"/>
      <c r="AB33" s="301" t="s">
        <v>0</v>
      </c>
    </row>
    <row r="34" spans="1:28" ht="13.15" customHeight="1" x14ac:dyDescent="0.25">
      <c r="A34" s="758"/>
      <c r="B34" s="759"/>
      <c r="C34" s="761"/>
      <c r="D34" s="759"/>
      <c r="E34" s="762"/>
      <c r="F34" s="240"/>
      <c r="G34" s="856" t="s">
        <v>143</v>
      </c>
      <c r="H34" s="857"/>
      <c r="I34" s="857"/>
      <c r="J34" s="858"/>
      <c r="K34" s="304" t="s">
        <v>137</v>
      </c>
      <c r="L34" s="702"/>
      <c r="M34" s="684"/>
      <c r="N34" s="291" t="s">
        <v>138</v>
      </c>
      <c r="O34" s="292"/>
      <c r="P34" s="293" t="s">
        <v>0</v>
      </c>
      <c r="Q34" s="294" t="s">
        <v>138</v>
      </c>
      <c r="R34" s="292"/>
      <c r="S34" s="295" t="s">
        <v>0</v>
      </c>
      <c r="T34" s="305" t="s">
        <v>139</v>
      </c>
      <c r="U34" s="296"/>
      <c r="V34" s="296"/>
      <c r="W34" s="297" t="s">
        <v>139</v>
      </c>
      <c r="X34" s="298"/>
      <c r="Y34" s="295"/>
      <c r="Z34" s="299" t="s">
        <v>140</v>
      </c>
      <c r="AA34" s="300"/>
      <c r="AB34" s="301" t="s">
        <v>0</v>
      </c>
    </row>
    <row r="35" spans="1:28" ht="13.15" customHeight="1" thickBot="1" x14ac:dyDescent="0.3">
      <c r="A35" s="855" t="s">
        <v>58</v>
      </c>
      <c r="B35" s="787"/>
      <c r="C35" s="786">
        <f>Soupiska!P6</f>
        <v>0</v>
      </c>
      <c r="D35" s="787"/>
      <c r="E35" s="788"/>
      <c r="F35" s="240"/>
      <c r="G35" s="860" t="s">
        <v>144</v>
      </c>
      <c r="H35" s="776"/>
      <c r="I35" s="776"/>
      <c r="J35" s="861"/>
      <c r="K35" s="306" t="s">
        <v>44</v>
      </c>
      <c r="L35" s="868" t="s">
        <v>44</v>
      </c>
      <c r="M35" s="869"/>
      <c r="N35" s="307" t="s">
        <v>138</v>
      </c>
      <c r="O35" s="286"/>
      <c r="P35" s="287" t="s">
        <v>0</v>
      </c>
      <c r="Q35" s="308" t="s">
        <v>138</v>
      </c>
      <c r="R35" s="286"/>
      <c r="S35" s="289" t="s">
        <v>0</v>
      </c>
      <c r="T35" s="309" t="s">
        <v>44</v>
      </c>
      <c r="U35" s="668" t="s">
        <v>44</v>
      </c>
      <c r="V35" s="682"/>
      <c r="W35" s="279" t="s">
        <v>44</v>
      </c>
      <c r="X35" s="691" t="s">
        <v>44</v>
      </c>
      <c r="Y35" s="692"/>
      <c r="Z35" s="310" t="s">
        <v>44</v>
      </c>
      <c r="AA35" s="668" t="s">
        <v>44</v>
      </c>
      <c r="AB35" s="669"/>
    </row>
    <row r="36" spans="1:28" ht="13.15" customHeight="1" thickBot="1" x14ac:dyDescent="0.3">
      <c r="A36" s="735"/>
      <c r="B36" s="736"/>
      <c r="C36" s="859"/>
      <c r="D36" s="736"/>
      <c r="E36" s="737"/>
      <c r="F36" s="240"/>
      <c r="G36" s="862" t="s">
        <v>23</v>
      </c>
      <c r="H36" s="778"/>
      <c r="I36" s="778"/>
      <c r="J36" s="863"/>
      <c r="K36" s="311">
        <v>50</v>
      </c>
      <c r="L36" s="674">
        <f>SUM(L29:M35)</f>
        <v>0</v>
      </c>
      <c r="M36" s="720"/>
      <c r="N36" s="312">
        <v>100</v>
      </c>
      <c r="O36" s="674">
        <f>SUM(O29:P35)</f>
        <v>0</v>
      </c>
      <c r="P36" s="675"/>
      <c r="Q36" s="313">
        <v>100</v>
      </c>
      <c r="R36" s="674">
        <f>SUM(R29:S35)</f>
        <v>0</v>
      </c>
      <c r="S36" s="675"/>
      <c r="T36" s="311">
        <v>100</v>
      </c>
      <c r="U36" s="674">
        <f>SUM(U29:V35)</f>
        <v>0</v>
      </c>
      <c r="V36" s="720"/>
      <c r="W36" s="312">
        <v>100</v>
      </c>
      <c r="X36" s="721">
        <f>SUM(X29:Y35)</f>
        <v>0</v>
      </c>
      <c r="Y36" s="722"/>
      <c r="Z36" s="313">
        <v>200</v>
      </c>
      <c r="AA36" s="674">
        <f>SUM(AA29:AB35)</f>
        <v>0</v>
      </c>
      <c r="AB36" s="675"/>
    </row>
    <row r="37" spans="1:28" ht="1.9" customHeight="1" thickBot="1" x14ac:dyDescent="0.3">
      <c r="A37" s="255" t="s">
        <v>0</v>
      </c>
      <c r="B37" s="255"/>
      <c r="C37" s="240"/>
      <c r="D37" s="240"/>
      <c r="E37" s="240"/>
      <c r="F37" s="240"/>
      <c r="G37" s="240"/>
      <c r="I37" s="255" t="s">
        <v>0</v>
      </c>
      <c r="J37" s="255"/>
      <c r="K37" s="255"/>
      <c r="L37" s="255"/>
      <c r="M37" s="255"/>
      <c r="N37" s="255"/>
      <c r="O37" s="255"/>
      <c r="P37" s="252" t="s">
        <v>0</v>
      </c>
      <c r="Q37" s="255"/>
      <c r="R37" s="255"/>
      <c r="S37" s="314" t="s">
        <v>0</v>
      </c>
      <c r="T37" s="314" t="s">
        <v>0</v>
      </c>
      <c r="U37" s="314"/>
      <c r="V37" s="314" t="s">
        <v>0</v>
      </c>
      <c r="W37" s="314" t="s">
        <v>0</v>
      </c>
      <c r="X37" s="314"/>
      <c r="Y37" s="314" t="s">
        <v>0</v>
      </c>
      <c r="Z37" s="314" t="s">
        <v>0</v>
      </c>
      <c r="AA37" s="314"/>
      <c r="AB37" s="314" t="s">
        <v>0</v>
      </c>
    </row>
    <row r="38" spans="1:28" ht="13.9" customHeight="1" thickBot="1" x14ac:dyDescent="0.3">
      <c r="A38" s="864" t="s">
        <v>75</v>
      </c>
      <c r="B38" s="736"/>
      <c r="C38" s="736"/>
      <c r="D38" s="736"/>
      <c r="E38" s="736"/>
      <c r="G38" s="865" t="s">
        <v>145</v>
      </c>
      <c r="H38" s="866"/>
      <c r="I38" s="866"/>
      <c r="J38" s="867"/>
      <c r="K38" s="687" t="s">
        <v>97</v>
      </c>
      <c r="L38" s="685"/>
      <c r="M38" s="686"/>
      <c r="N38" s="685" t="s">
        <v>146</v>
      </c>
      <c r="O38" s="685"/>
      <c r="P38" s="688"/>
      <c r="Q38" s="699" t="s">
        <v>147</v>
      </c>
      <c r="R38" s="685"/>
      <c r="S38" s="686"/>
      <c r="T38" s="685" t="s">
        <v>148</v>
      </c>
      <c r="U38" s="685"/>
      <c r="V38" s="688"/>
      <c r="W38" s="687" t="s">
        <v>149</v>
      </c>
      <c r="X38" s="685"/>
      <c r="Y38" s="686"/>
      <c r="Z38" s="685" t="s">
        <v>106</v>
      </c>
      <c r="AA38" s="685"/>
      <c r="AB38" s="686"/>
    </row>
    <row r="39" spans="1:28" ht="13.15" customHeight="1" x14ac:dyDescent="0.25">
      <c r="A39" s="884" t="s">
        <v>168</v>
      </c>
      <c r="B39" s="885"/>
      <c r="C39" s="885"/>
      <c r="D39" s="886">
        <f>J8+L8+O8+R8+U8+X8+AA8</f>
        <v>0</v>
      </c>
      <c r="E39" s="729"/>
      <c r="G39" s="887" t="s">
        <v>150</v>
      </c>
      <c r="H39" s="888"/>
      <c r="I39" s="888"/>
      <c r="J39" s="889"/>
      <c r="K39" s="263" t="s">
        <v>40</v>
      </c>
      <c r="L39" s="694" t="s">
        <v>40</v>
      </c>
      <c r="M39" s="697"/>
      <c r="N39" s="315" t="s">
        <v>40</v>
      </c>
      <c r="O39" s="694" t="s">
        <v>40</v>
      </c>
      <c r="P39" s="695"/>
      <c r="Q39" s="316" t="s">
        <v>40</v>
      </c>
      <c r="R39" s="696" t="s">
        <v>40</v>
      </c>
      <c r="S39" s="697"/>
      <c r="T39" s="315" t="s">
        <v>40</v>
      </c>
      <c r="U39" s="694" t="s">
        <v>40</v>
      </c>
      <c r="V39" s="697"/>
      <c r="W39" s="263" t="s">
        <v>40</v>
      </c>
      <c r="X39" s="694" t="s">
        <v>40</v>
      </c>
      <c r="Y39" s="697"/>
      <c r="Z39" s="317" t="s">
        <v>151</v>
      </c>
      <c r="AA39" s="676" t="s">
        <v>0</v>
      </c>
      <c r="AB39" s="677"/>
    </row>
    <row r="40" spans="1:28" ht="13.15" customHeight="1" x14ac:dyDescent="0.25">
      <c r="A40" s="871"/>
      <c r="B40" s="790"/>
      <c r="C40" s="790"/>
      <c r="D40" s="761"/>
      <c r="E40" s="762"/>
      <c r="G40" s="873" t="s">
        <v>152</v>
      </c>
      <c r="H40" s="874"/>
      <c r="I40" s="874"/>
      <c r="J40" s="875"/>
      <c r="K40" s="263" t="s">
        <v>40</v>
      </c>
      <c r="L40" s="652" t="s">
        <v>40</v>
      </c>
      <c r="M40" s="653"/>
      <c r="N40" s="315" t="s">
        <v>40</v>
      </c>
      <c r="O40" s="652" t="s">
        <v>40</v>
      </c>
      <c r="P40" s="693"/>
      <c r="Q40" s="316" t="s">
        <v>40</v>
      </c>
      <c r="R40" s="680" t="s">
        <v>40</v>
      </c>
      <c r="S40" s="653"/>
      <c r="T40" s="315" t="s">
        <v>40</v>
      </c>
      <c r="U40" s="652" t="s">
        <v>40</v>
      </c>
      <c r="V40" s="653"/>
      <c r="W40" s="263" t="s">
        <v>40</v>
      </c>
      <c r="X40" s="652" t="s">
        <v>40</v>
      </c>
      <c r="Y40" s="653"/>
      <c r="Z40" s="317" t="s">
        <v>151</v>
      </c>
      <c r="AA40" s="678" t="s">
        <v>0</v>
      </c>
      <c r="AB40" s="679"/>
    </row>
    <row r="41" spans="1:28" ht="13.15" customHeight="1" x14ac:dyDescent="0.25">
      <c r="A41" s="870" t="s">
        <v>169</v>
      </c>
      <c r="B41" s="776"/>
      <c r="C41" s="776"/>
      <c r="D41" s="872">
        <f>O26+R26+U26+X26+AA26</f>
        <v>0</v>
      </c>
      <c r="E41" s="788"/>
      <c r="G41" s="873" t="s">
        <v>153</v>
      </c>
      <c r="H41" s="874"/>
      <c r="I41" s="874"/>
      <c r="J41" s="875"/>
      <c r="K41" s="263" t="s">
        <v>40</v>
      </c>
      <c r="L41" s="652" t="s">
        <v>40</v>
      </c>
      <c r="M41" s="653"/>
      <c r="N41" s="315" t="s">
        <v>40</v>
      </c>
      <c r="O41" s="652" t="s">
        <v>40</v>
      </c>
      <c r="P41" s="693"/>
      <c r="Q41" s="316" t="s">
        <v>40</v>
      </c>
      <c r="R41" s="680" t="s">
        <v>40</v>
      </c>
      <c r="S41" s="653"/>
      <c r="T41" s="315" t="s">
        <v>40</v>
      </c>
      <c r="U41" s="652" t="s">
        <v>40</v>
      </c>
      <c r="V41" s="653"/>
      <c r="W41" s="263" t="s">
        <v>40</v>
      </c>
      <c r="X41" s="652" t="s">
        <v>40</v>
      </c>
      <c r="Y41" s="653"/>
      <c r="Z41" s="317" t="s">
        <v>151</v>
      </c>
      <c r="AA41" s="678" t="s">
        <v>0</v>
      </c>
      <c r="AB41" s="679"/>
    </row>
    <row r="42" spans="1:28" ht="13.15" customHeight="1" x14ac:dyDescent="0.25">
      <c r="A42" s="871"/>
      <c r="B42" s="790"/>
      <c r="C42" s="790"/>
      <c r="D42" s="761"/>
      <c r="E42" s="762"/>
      <c r="G42" s="873" t="s">
        <v>154</v>
      </c>
      <c r="H42" s="874"/>
      <c r="I42" s="874"/>
      <c r="J42" s="890"/>
      <c r="K42" s="318" t="s">
        <v>135</v>
      </c>
      <c r="L42" s="292"/>
      <c r="M42" s="319"/>
      <c r="N42" s="291" t="s">
        <v>155</v>
      </c>
      <c r="O42" s="292"/>
      <c r="P42" s="320"/>
      <c r="Q42" s="321" t="s">
        <v>155</v>
      </c>
      <c r="R42" s="292"/>
      <c r="S42" s="319"/>
      <c r="T42" s="315" t="s">
        <v>40</v>
      </c>
      <c r="U42" s="716" t="s">
        <v>40</v>
      </c>
      <c r="V42" s="717"/>
      <c r="W42" s="263" t="s">
        <v>40</v>
      </c>
      <c r="X42" s="652" t="s">
        <v>40</v>
      </c>
      <c r="Y42" s="653"/>
      <c r="Z42" s="263" t="s">
        <v>40</v>
      </c>
      <c r="AA42" s="652" t="s">
        <v>40</v>
      </c>
      <c r="AB42" s="653"/>
    </row>
    <row r="43" spans="1:28" ht="13.15" customHeight="1" x14ac:dyDescent="0.25">
      <c r="A43" s="870" t="s">
        <v>170</v>
      </c>
      <c r="B43" s="776"/>
      <c r="C43" s="776"/>
      <c r="D43" s="872">
        <f>L36+O36+R36+U36+X36+AA36</f>
        <v>0</v>
      </c>
      <c r="E43" s="788"/>
      <c r="G43" s="873" t="s">
        <v>156</v>
      </c>
      <c r="H43" s="874"/>
      <c r="I43" s="874"/>
      <c r="J43" s="875"/>
      <c r="K43" s="263" t="s">
        <v>40</v>
      </c>
      <c r="L43" s="652" t="s">
        <v>40</v>
      </c>
      <c r="M43" s="653"/>
      <c r="N43" s="315" t="s">
        <v>40</v>
      </c>
      <c r="O43" s="652" t="s">
        <v>40</v>
      </c>
      <c r="P43" s="693"/>
      <c r="Q43" s="316" t="s">
        <v>40</v>
      </c>
      <c r="R43" s="680" t="s">
        <v>40</v>
      </c>
      <c r="S43" s="698"/>
      <c r="T43" s="322" t="s">
        <v>138</v>
      </c>
      <c r="U43" s="300"/>
      <c r="V43" s="323"/>
      <c r="W43" s="324" t="s">
        <v>40</v>
      </c>
      <c r="X43" s="652" t="s">
        <v>40</v>
      </c>
      <c r="Y43" s="653"/>
      <c r="Z43" s="263" t="s">
        <v>40</v>
      </c>
      <c r="AA43" s="652" t="s">
        <v>40</v>
      </c>
      <c r="AB43" s="653"/>
    </row>
    <row r="44" spans="1:28" ht="13.15" customHeight="1" x14ac:dyDescent="0.25">
      <c r="A44" s="871"/>
      <c r="B44" s="790"/>
      <c r="C44" s="790"/>
      <c r="D44" s="761"/>
      <c r="E44" s="762"/>
      <c r="G44" s="876" t="s">
        <v>157</v>
      </c>
      <c r="H44" s="877"/>
      <c r="I44" s="877"/>
      <c r="J44" s="878"/>
      <c r="K44" s="318" t="s">
        <v>138</v>
      </c>
      <c r="L44" s="292"/>
      <c r="M44" s="319"/>
      <c r="N44" s="291" t="s">
        <v>158</v>
      </c>
      <c r="O44" s="292"/>
      <c r="P44" s="320" t="s">
        <v>0</v>
      </c>
      <c r="Q44" s="321" t="s">
        <v>158</v>
      </c>
      <c r="R44" s="292"/>
      <c r="S44" s="319"/>
      <c r="T44" s="322" t="s">
        <v>158</v>
      </c>
      <c r="U44" s="300"/>
      <c r="V44" s="323" t="s">
        <v>0</v>
      </c>
      <c r="W44" s="263" t="s">
        <v>40</v>
      </c>
      <c r="X44" s="652" t="s">
        <v>40</v>
      </c>
      <c r="Y44" s="653"/>
      <c r="Z44" s="263" t="s">
        <v>40</v>
      </c>
      <c r="AA44" s="652" t="s">
        <v>40</v>
      </c>
      <c r="AB44" s="653"/>
    </row>
    <row r="45" spans="1:28" ht="13.15" customHeight="1" x14ac:dyDescent="0.25">
      <c r="A45" s="879" t="s">
        <v>171</v>
      </c>
      <c r="B45" s="776"/>
      <c r="C45" s="776"/>
      <c r="D45" s="882">
        <f>IF(AA51=" ",L51+O51+R51+U51+X51,AA51)</f>
        <v>0</v>
      </c>
      <c r="E45" s="788"/>
      <c r="G45" s="794" t="s">
        <v>159</v>
      </c>
      <c r="H45" s="774"/>
      <c r="I45" s="774"/>
      <c r="J45" s="795"/>
      <c r="K45" s="263">
        <v>10</v>
      </c>
      <c r="L45" s="702"/>
      <c r="M45" s="684"/>
      <c r="N45" s="315">
        <v>20</v>
      </c>
      <c r="O45" s="678" t="s">
        <v>0</v>
      </c>
      <c r="P45" s="708"/>
      <c r="Q45" s="316">
        <v>20</v>
      </c>
      <c r="R45" s="705"/>
      <c r="S45" s="679"/>
      <c r="T45" s="315">
        <v>20</v>
      </c>
      <c r="U45" s="714"/>
      <c r="V45" s="715"/>
      <c r="W45" s="263" t="s">
        <v>40</v>
      </c>
      <c r="X45" s="654" t="s">
        <v>40</v>
      </c>
      <c r="Y45" s="653"/>
      <c r="Z45" s="263" t="s">
        <v>40</v>
      </c>
      <c r="AA45" s="652" t="s">
        <v>40</v>
      </c>
      <c r="AB45" s="653"/>
    </row>
    <row r="46" spans="1:28" ht="13.15" customHeight="1" thickBot="1" x14ac:dyDescent="0.3">
      <c r="A46" s="880"/>
      <c r="B46" s="881"/>
      <c r="C46" s="881"/>
      <c r="D46" s="883"/>
      <c r="E46" s="733"/>
      <c r="G46" s="794" t="s">
        <v>160</v>
      </c>
      <c r="H46" s="774"/>
      <c r="I46" s="774"/>
      <c r="J46" s="795"/>
      <c r="K46" s="263" t="s">
        <v>40</v>
      </c>
      <c r="L46" s="652" t="s">
        <v>40</v>
      </c>
      <c r="M46" s="698"/>
      <c r="N46" s="318" t="s">
        <v>135</v>
      </c>
      <c r="O46" s="292"/>
      <c r="P46" s="320" t="s">
        <v>0</v>
      </c>
      <c r="Q46" s="321" t="s">
        <v>135</v>
      </c>
      <c r="R46" s="292"/>
      <c r="S46" s="319"/>
      <c r="T46" s="322" t="s">
        <v>135</v>
      </c>
      <c r="U46" s="300"/>
      <c r="V46" s="325"/>
      <c r="W46" s="322" t="s">
        <v>135</v>
      </c>
      <c r="X46" s="300"/>
      <c r="Y46" s="326"/>
      <c r="Z46" s="263" t="s">
        <v>40</v>
      </c>
      <c r="AA46" s="652" t="s">
        <v>40</v>
      </c>
      <c r="AB46" s="653"/>
    </row>
    <row r="47" spans="1:28" ht="13.15" customHeight="1" x14ac:dyDescent="0.25">
      <c r="A47" s="910" t="s">
        <v>85</v>
      </c>
      <c r="B47" s="911"/>
      <c r="C47" s="914" t="e">
        <f ca="1">VLOOKUP(A4,TYPY!A$1:D$65536,4,FALSE)</f>
        <v>#N/A</v>
      </c>
      <c r="D47" s="896">
        <f>IF(AA51=" ",D39+D41+D43+D45,D39+D41+D43)</f>
        <v>0</v>
      </c>
      <c r="E47" s="729"/>
      <c r="G47" s="794" t="s">
        <v>161</v>
      </c>
      <c r="H47" s="774"/>
      <c r="I47" s="774"/>
      <c r="J47" s="795"/>
      <c r="K47" s="263" t="s">
        <v>40</v>
      </c>
      <c r="L47" s="652" t="s">
        <v>40</v>
      </c>
      <c r="M47" s="653"/>
      <c r="N47" s="315" t="s">
        <v>40</v>
      </c>
      <c r="O47" s="652" t="s">
        <v>40</v>
      </c>
      <c r="P47" s="680"/>
      <c r="Q47" s="316" t="s">
        <v>40</v>
      </c>
      <c r="R47" s="680" t="s">
        <v>40</v>
      </c>
      <c r="S47" s="653"/>
      <c r="T47" s="315" t="s">
        <v>40</v>
      </c>
      <c r="U47" s="916" t="s">
        <v>40</v>
      </c>
      <c r="V47" s="719"/>
      <c r="W47" s="263">
        <v>10</v>
      </c>
      <c r="X47" s="683"/>
      <c r="Y47" s="684"/>
      <c r="Z47" s="263" t="s">
        <v>40</v>
      </c>
      <c r="AA47" s="652" t="s">
        <v>40</v>
      </c>
      <c r="AB47" s="653"/>
    </row>
    <row r="48" spans="1:28" ht="13.15" customHeight="1" thickBot="1" x14ac:dyDescent="0.3">
      <c r="A48" s="912"/>
      <c r="B48" s="913"/>
      <c r="C48" s="915"/>
      <c r="D48" s="735"/>
      <c r="E48" s="737"/>
      <c r="G48" s="794" t="s">
        <v>162</v>
      </c>
      <c r="H48" s="774"/>
      <c r="I48" s="774"/>
      <c r="J48" s="795"/>
      <c r="K48" s="263" t="s">
        <v>40</v>
      </c>
      <c r="L48" s="652" t="s">
        <v>40</v>
      </c>
      <c r="M48" s="653"/>
      <c r="N48" s="315" t="s">
        <v>40</v>
      </c>
      <c r="O48" s="652" t="s">
        <v>40</v>
      </c>
      <c r="P48" s="680"/>
      <c r="Q48" s="316" t="s">
        <v>40</v>
      </c>
      <c r="R48" s="680" t="s">
        <v>40</v>
      </c>
      <c r="S48" s="653"/>
      <c r="T48" s="315" t="s">
        <v>40</v>
      </c>
      <c r="U48" s="652" t="s">
        <v>44</v>
      </c>
      <c r="V48" s="653" t="s">
        <v>40</v>
      </c>
      <c r="W48" s="263">
        <v>10</v>
      </c>
      <c r="X48" s="678"/>
      <c r="Y48" s="679"/>
      <c r="Z48" s="263" t="s">
        <v>40</v>
      </c>
      <c r="AA48" s="652" t="s">
        <v>40</v>
      </c>
      <c r="AB48" s="653"/>
    </row>
    <row r="49" spans="1:28" ht="13.15" customHeight="1" x14ac:dyDescent="0.25">
      <c r="A49" s="897" t="s">
        <v>86</v>
      </c>
      <c r="B49" s="372"/>
      <c r="C49" s="372"/>
      <c r="D49" s="372"/>
      <c r="E49" s="733"/>
      <c r="G49" s="794" t="s">
        <v>163</v>
      </c>
      <c r="H49" s="774"/>
      <c r="I49" s="774"/>
      <c r="J49" s="795"/>
      <c r="K49" s="263" t="s">
        <v>40</v>
      </c>
      <c r="L49" s="652" t="s">
        <v>40</v>
      </c>
      <c r="M49" s="653"/>
      <c r="N49" s="315" t="s">
        <v>40</v>
      </c>
      <c r="O49" s="652" t="s">
        <v>40</v>
      </c>
      <c r="P49" s="680"/>
      <c r="Q49" s="316" t="s">
        <v>40</v>
      </c>
      <c r="R49" s="680" t="s">
        <v>40</v>
      </c>
      <c r="S49" s="653"/>
      <c r="T49" s="315" t="s">
        <v>40</v>
      </c>
      <c r="U49" s="652" t="s">
        <v>44</v>
      </c>
      <c r="V49" s="653" t="s">
        <v>40</v>
      </c>
      <c r="W49" s="263">
        <v>30</v>
      </c>
      <c r="X49" s="702"/>
      <c r="Y49" s="684"/>
      <c r="Z49" s="263" t="s">
        <v>40</v>
      </c>
      <c r="AA49" s="652" t="s">
        <v>40</v>
      </c>
      <c r="AB49" s="653"/>
    </row>
    <row r="50" spans="1:28" ht="13.15" customHeight="1" thickBot="1" x14ac:dyDescent="0.3">
      <c r="A50" s="891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372"/>
      <c r="C50" s="372"/>
      <c r="D50" s="372"/>
      <c r="E50" s="733"/>
      <c r="G50" s="892" t="s">
        <v>164</v>
      </c>
      <c r="H50" s="776"/>
      <c r="I50" s="776"/>
      <c r="J50" s="893"/>
      <c r="K50" s="327" t="s">
        <v>40</v>
      </c>
      <c r="L50" s="703" t="s">
        <v>40</v>
      </c>
      <c r="M50" s="704"/>
      <c r="N50" s="328" t="s">
        <v>40</v>
      </c>
      <c r="O50" s="709" t="s">
        <v>40</v>
      </c>
      <c r="P50" s="706"/>
      <c r="Q50" s="329" t="s">
        <v>40</v>
      </c>
      <c r="R50" s="706" t="s">
        <v>40</v>
      </c>
      <c r="S50" s="707"/>
      <c r="T50" s="328" t="s">
        <v>40</v>
      </c>
      <c r="U50" s="716" t="s">
        <v>44</v>
      </c>
      <c r="V50" s="717" t="s">
        <v>40</v>
      </c>
      <c r="W50" s="327">
        <v>30</v>
      </c>
      <c r="X50" s="917"/>
      <c r="Y50" s="918"/>
      <c r="Z50" s="327" t="s">
        <v>40</v>
      </c>
      <c r="AA50" s="654" t="s">
        <v>40</v>
      </c>
      <c r="AB50" s="655"/>
    </row>
    <row r="51" spans="1:28" ht="12.6" customHeight="1" thickBot="1" x14ac:dyDescent="0.3">
      <c r="A51" s="735"/>
      <c r="B51" s="736"/>
      <c r="C51" s="736"/>
      <c r="D51" s="736"/>
      <c r="E51" s="737"/>
      <c r="G51" s="844" t="s">
        <v>23</v>
      </c>
      <c r="H51" s="845"/>
      <c r="I51" s="845"/>
      <c r="J51" s="846"/>
      <c r="K51" s="330">
        <v>50</v>
      </c>
      <c r="L51" s="701">
        <f>SUM(L42:M45)</f>
        <v>0</v>
      </c>
      <c r="M51" s="675"/>
      <c r="N51" s="331">
        <v>100</v>
      </c>
      <c r="O51" s="700">
        <f>SUM(P39:P50)</f>
        <v>0</v>
      </c>
      <c r="P51" s="700"/>
      <c r="Q51" s="331">
        <v>100</v>
      </c>
      <c r="R51" s="700">
        <f>SUM(R42:S46)</f>
        <v>0</v>
      </c>
      <c r="S51" s="700"/>
      <c r="T51" s="331">
        <v>100</v>
      </c>
      <c r="U51" s="700">
        <f>SUM(U43:V46)</f>
        <v>0</v>
      </c>
      <c r="V51" s="700"/>
      <c r="W51" s="331">
        <v>100</v>
      </c>
      <c r="X51" s="700">
        <f>SUM(X46:Y50)</f>
        <v>0</v>
      </c>
      <c r="Y51" s="700"/>
      <c r="Z51" s="332" t="s">
        <v>151</v>
      </c>
      <c r="AA51" s="656"/>
      <c r="AB51" s="657"/>
    </row>
    <row r="52" spans="1:28" ht="3" customHeight="1" thickBot="1" x14ac:dyDescent="0.3">
      <c r="AB52" s="333"/>
    </row>
    <row r="53" spans="1:28" ht="13.9" customHeight="1" x14ac:dyDescent="0.25">
      <c r="A53" s="898" t="s">
        <v>0</v>
      </c>
      <c r="B53" s="899"/>
      <c r="C53" s="899"/>
      <c r="D53" s="899"/>
      <c r="E53" s="899"/>
      <c r="F53" s="899"/>
      <c r="G53" s="899"/>
      <c r="H53" s="899"/>
      <c r="I53" s="900"/>
      <c r="K53" s="904" t="s">
        <v>0</v>
      </c>
      <c r="L53" s="905"/>
      <c r="M53" s="905"/>
      <c r="N53" s="906"/>
      <c r="O53" s="334"/>
      <c r="Q53" s="898" t="s">
        <v>0</v>
      </c>
      <c r="R53" s="899"/>
      <c r="S53" s="899"/>
      <c r="T53" s="899"/>
      <c r="U53" s="899"/>
      <c r="V53" s="899"/>
      <c r="W53" s="899"/>
      <c r="X53" s="899"/>
      <c r="Y53" s="899"/>
      <c r="Z53" s="899"/>
      <c r="AA53" s="899"/>
      <c r="AB53" s="900"/>
    </row>
    <row r="54" spans="1:28" ht="2.4500000000000002" customHeight="1" x14ac:dyDescent="0.25">
      <c r="A54" s="901"/>
      <c r="B54" s="902"/>
      <c r="C54" s="902"/>
      <c r="D54" s="902"/>
      <c r="E54" s="902"/>
      <c r="F54" s="902"/>
      <c r="G54" s="902"/>
      <c r="H54" s="902"/>
      <c r="I54" s="903"/>
      <c r="K54" s="907"/>
      <c r="L54" s="908"/>
      <c r="M54" s="908"/>
      <c r="N54" s="909"/>
      <c r="O54" s="334"/>
      <c r="Q54" s="901"/>
      <c r="R54" s="902"/>
      <c r="S54" s="902"/>
      <c r="T54" s="902"/>
      <c r="U54" s="902"/>
      <c r="V54" s="902"/>
      <c r="W54" s="902"/>
      <c r="X54" s="902"/>
      <c r="Y54" s="902"/>
      <c r="Z54" s="902"/>
      <c r="AA54" s="902"/>
      <c r="AB54" s="903"/>
    </row>
    <row r="55" spans="1:28" ht="1.1499999999999999" customHeight="1" x14ac:dyDescent="0.25">
      <c r="A55" s="901"/>
      <c r="B55" s="902"/>
      <c r="C55" s="902"/>
      <c r="D55" s="902"/>
      <c r="E55" s="902"/>
      <c r="F55" s="902"/>
      <c r="G55" s="902"/>
      <c r="H55" s="902"/>
      <c r="I55" s="903"/>
      <c r="K55" s="907"/>
      <c r="L55" s="908"/>
      <c r="M55" s="908"/>
      <c r="N55" s="909"/>
      <c r="O55" s="334"/>
      <c r="Q55" s="901"/>
      <c r="R55" s="902"/>
      <c r="S55" s="902"/>
      <c r="T55" s="902"/>
      <c r="U55" s="902"/>
      <c r="V55" s="902"/>
      <c r="W55" s="902"/>
      <c r="X55" s="902"/>
      <c r="Y55" s="902"/>
      <c r="Z55" s="902"/>
      <c r="AA55" s="902"/>
      <c r="AB55" s="903"/>
    </row>
    <row r="56" spans="1:28" ht="11.45" customHeight="1" x14ac:dyDescent="0.25">
      <c r="A56" s="901"/>
      <c r="B56" s="902"/>
      <c r="C56" s="902"/>
      <c r="D56" s="902"/>
      <c r="E56" s="902"/>
      <c r="F56" s="902"/>
      <c r="G56" s="902"/>
      <c r="H56" s="902"/>
      <c r="I56" s="903"/>
      <c r="K56" s="907"/>
      <c r="L56" s="908"/>
      <c r="M56" s="908"/>
      <c r="N56" s="909"/>
      <c r="O56" s="334"/>
      <c r="Q56" s="901"/>
      <c r="R56" s="902"/>
      <c r="S56" s="902"/>
      <c r="T56" s="902"/>
      <c r="U56" s="902"/>
      <c r="V56" s="902"/>
      <c r="W56" s="902"/>
      <c r="X56" s="902"/>
      <c r="Y56" s="902"/>
      <c r="Z56" s="902"/>
      <c r="AA56" s="902"/>
      <c r="AB56" s="903"/>
    </row>
    <row r="57" spans="1:28" ht="11.45" customHeight="1" thickBot="1" x14ac:dyDescent="0.3">
      <c r="A57" s="894" t="s">
        <v>87</v>
      </c>
      <c r="B57" s="736"/>
      <c r="C57" s="736"/>
      <c r="D57" s="736"/>
      <c r="E57" s="736"/>
      <c r="F57" s="736"/>
      <c r="G57" s="736"/>
      <c r="H57" s="736"/>
      <c r="I57" s="737"/>
      <c r="K57" s="894" t="s">
        <v>165</v>
      </c>
      <c r="L57" s="895"/>
      <c r="M57" s="736"/>
      <c r="N57" s="737"/>
      <c r="O57" s="335"/>
      <c r="Q57" s="894" t="s">
        <v>166</v>
      </c>
      <c r="R57" s="895"/>
      <c r="S57" s="736"/>
      <c r="T57" s="736"/>
      <c r="U57" s="736"/>
      <c r="V57" s="736"/>
      <c r="W57" s="736"/>
      <c r="X57" s="736"/>
      <c r="Y57" s="736"/>
      <c r="Z57" s="736"/>
      <c r="AA57" s="336"/>
      <c r="AB57" s="337"/>
    </row>
  </sheetData>
  <sheetProtection algorithmName="SHA-512" hashValue="RtwMEnGUS1COR0N1LZw+E+EO+hOnO5vjwlyr0aIz2uuwe4ymwbyP0gktsOlKm/v8VPH1MZFBHgr9+6yXTU9TAQ==" saltValue="3tRXl1GAsyQjVty0+CPoXQ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2C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List50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style="150" customWidth="1"/>
    <col min="2" max="2" width="4.42578125" style="150" customWidth="1"/>
    <col min="3" max="3" width="4.5703125" style="150" customWidth="1"/>
    <col min="4" max="4" width="0.42578125" style="150" customWidth="1"/>
    <col min="5" max="5" width="5.42578125" style="150" customWidth="1"/>
    <col min="6" max="6" width="0.42578125" style="150" customWidth="1"/>
    <col min="7" max="7" width="4.42578125" style="150" customWidth="1"/>
    <col min="8" max="8" width="1.42578125" style="150" customWidth="1"/>
    <col min="9" max="9" width="4.85546875" style="150" customWidth="1"/>
    <col min="10" max="10" width="4.42578125" style="150" customWidth="1"/>
    <col min="11" max="11" width="4.85546875" style="150" customWidth="1"/>
    <col min="12" max="13" width="2.42578125" style="150" customWidth="1"/>
    <col min="14" max="14" width="4.85546875" style="150" customWidth="1"/>
    <col min="15" max="15" width="2.5703125" style="150" customWidth="1"/>
    <col min="16" max="16" width="2.85546875" style="150" customWidth="1"/>
    <col min="17" max="17" width="4.85546875" style="150" customWidth="1"/>
    <col min="18" max="19" width="2.42578125" style="150" customWidth="1"/>
    <col min="20" max="20" width="4.42578125" style="150" customWidth="1"/>
    <col min="21" max="22" width="2.42578125" style="150" customWidth="1"/>
    <col min="23" max="23" width="4.42578125" style="150" customWidth="1"/>
    <col min="24" max="25" width="2.42578125" style="150" customWidth="1"/>
    <col min="26" max="26" width="4.42578125" style="150" customWidth="1"/>
    <col min="27" max="27" width="2.5703125" style="150" customWidth="1"/>
    <col min="28" max="28" width="3" style="150" customWidth="1"/>
    <col min="29" max="16384" width="8.85546875" style="150"/>
  </cols>
  <sheetData>
    <row r="1" spans="1:28" ht="19.899999999999999" customHeight="1" x14ac:dyDescent="0.35">
      <c r="H1" s="724" t="s">
        <v>196</v>
      </c>
      <c r="I1" s="724"/>
      <c r="J1" s="724"/>
      <c r="K1" s="724"/>
      <c r="L1" s="724"/>
      <c r="M1" s="724"/>
      <c r="N1" s="724"/>
      <c r="O1" s="724"/>
      <c r="P1" s="724"/>
      <c r="Q1" s="724"/>
      <c r="R1" s="724"/>
      <c r="S1" s="724"/>
      <c r="T1" s="724"/>
      <c r="U1" s="724"/>
      <c r="V1" s="724"/>
      <c r="W1" s="724"/>
      <c r="X1" s="724"/>
      <c r="Y1" s="724"/>
      <c r="Z1" s="724"/>
      <c r="AA1" s="724"/>
      <c r="AB1" s="724"/>
    </row>
    <row r="2" spans="1:28" ht="14.45" customHeight="1" thickBot="1" x14ac:dyDescent="0.3">
      <c r="H2" s="237" t="s">
        <v>0</v>
      </c>
      <c r="I2" s="725" t="s">
        <v>1</v>
      </c>
      <c r="J2" s="726"/>
      <c r="K2" s="726"/>
      <c r="L2" s="726"/>
      <c r="M2" s="726"/>
      <c r="N2" s="726"/>
      <c r="O2" s="726"/>
      <c r="P2" s="726"/>
      <c r="Q2" s="726"/>
      <c r="R2" s="726"/>
      <c r="S2" s="726"/>
      <c r="T2" s="726"/>
      <c r="U2" s="726"/>
      <c r="V2" s="726"/>
      <c r="W2" s="726"/>
      <c r="X2" s="726"/>
      <c r="Y2" s="726"/>
      <c r="Z2" s="726"/>
      <c r="AA2" s="726"/>
      <c r="AB2" s="726"/>
    </row>
    <row r="3" spans="1:28" ht="18.600000000000001" customHeight="1" thickBot="1" x14ac:dyDescent="0.4">
      <c r="A3" s="727" t="s">
        <v>2</v>
      </c>
      <c r="B3" s="728"/>
      <c r="C3" s="729"/>
      <c r="H3" s="238" t="s">
        <v>0</v>
      </c>
      <c r="I3" s="730" t="s">
        <v>167</v>
      </c>
      <c r="J3" s="731"/>
      <c r="K3" s="731"/>
      <c r="L3" s="731"/>
      <c r="M3" s="731"/>
      <c r="N3" s="731"/>
      <c r="O3" s="731"/>
      <c r="P3" s="731"/>
      <c r="Q3" s="731"/>
      <c r="R3" s="731"/>
      <c r="S3" s="731"/>
      <c r="T3" s="731"/>
      <c r="U3" s="731"/>
      <c r="V3" s="731"/>
      <c r="W3" s="731"/>
      <c r="X3" s="731"/>
      <c r="Y3" s="731"/>
      <c r="Z3" s="731"/>
      <c r="AA3" s="731"/>
      <c r="AB3" s="731"/>
    </row>
    <row r="4" spans="1:28" ht="10.9" customHeight="1" thickBot="1" x14ac:dyDescent="0.3">
      <c r="A4" s="732" t="str">
        <f ca="1">IF(Soupiska!W57="N",Soupiska!B57,"NE")</f>
        <v>NE</v>
      </c>
      <c r="B4" s="372"/>
      <c r="C4" s="733"/>
      <c r="E4" s="738" t="s">
        <v>5</v>
      </c>
      <c r="F4" s="739"/>
      <c r="G4" s="739"/>
      <c r="H4" s="239"/>
      <c r="I4" s="742" t="s">
        <v>91</v>
      </c>
      <c r="J4" s="686"/>
      <c r="K4" s="742" t="s">
        <v>92</v>
      </c>
      <c r="L4" s="743"/>
      <c r="M4" s="686"/>
      <c r="N4" s="640" t="s">
        <v>93</v>
      </c>
      <c r="O4" s="641"/>
      <c r="P4" s="642"/>
      <c r="Q4" s="742" t="s">
        <v>94</v>
      </c>
      <c r="R4" s="743"/>
      <c r="S4" s="686"/>
      <c r="T4" s="742" t="s">
        <v>95</v>
      </c>
      <c r="U4" s="743"/>
      <c r="V4" s="686"/>
      <c r="W4" s="742" t="s">
        <v>96</v>
      </c>
      <c r="X4" s="743"/>
      <c r="Y4" s="686"/>
      <c r="Z4" s="742" t="s">
        <v>96</v>
      </c>
      <c r="AA4" s="743"/>
      <c r="AB4" s="686"/>
    </row>
    <row r="5" spans="1:28" ht="11.45" customHeight="1" thickBot="1" x14ac:dyDescent="0.3">
      <c r="A5" s="734"/>
      <c r="B5" s="372"/>
      <c r="C5" s="733"/>
      <c r="D5" s="240"/>
      <c r="E5" s="740"/>
      <c r="F5" s="741"/>
      <c r="G5" s="741"/>
      <c r="H5" s="241"/>
      <c r="I5" s="742" t="s">
        <v>97</v>
      </c>
      <c r="J5" s="686"/>
      <c r="K5" s="742" t="s">
        <v>98</v>
      </c>
      <c r="L5" s="743"/>
      <c r="M5" s="686"/>
      <c r="N5" s="643"/>
      <c r="O5" s="644"/>
      <c r="P5" s="645"/>
      <c r="Q5" s="742" t="s">
        <v>99</v>
      </c>
      <c r="R5" s="743"/>
      <c r="S5" s="686"/>
      <c r="T5" s="742" t="s">
        <v>100</v>
      </c>
      <c r="U5" s="743"/>
      <c r="V5" s="686"/>
      <c r="W5" s="742" t="s">
        <v>101</v>
      </c>
      <c r="X5" s="743"/>
      <c r="Y5" s="686"/>
      <c r="Z5" s="742" t="s">
        <v>102</v>
      </c>
      <c r="AA5" s="743"/>
      <c r="AB5" s="744"/>
    </row>
    <row r="6" spans="1:28" ht="12" customHeight="1" x14ac:dyDescent="0.25">
      <c r="A6" s="734"/>
      <c r="B6" s="372"/>
      <c r="C6" s="733"/>
      <c r="D6" s="240"/>
      <c r="E6" s="773" t="s">
        <v>20</v>
      </c>
      <c r="F6" s="774"/>
      <c r="G6" s="774"/>
      <c r="H6" s="242"/>
      <c r="I6" s="243">
        <v>40</v>
      </c>
      <c r="J6" s="244"/>
      <c r="K6" s="245">
        <v>80</v>
      </c>
      <c r="L6" s="630"/>
      <c r="M6" s="631"/>
      <c r="N6" s="246">
        <v>80</v>
      </c>
      <c r="O6" s="636"/>
      <c r="P6" s="637"/>
      <c r="Q6" s="245" t="s">
        <v>103</v>
      </c>
      <c r="R6" s="745"/>
      <c r="S6" s="637"/>
      <c r="T6" s="245">
        <v>80</v>
      </c>
      <c r="U6" s="710"/>
      <c r="V6" s="711"/>
      <c r="W6" s="247">
        <v>80</v>
      </c>
      <c r="X6" s="636"/>
      <c r="Y6" s="637"/>
      <c r="Z6" s="247">
        <v>80</v>
      </c>
      <c r="AA6" s="636"/>
      <c r="AB6" s="637"/>
    </row>
    <row r="7" spans="1:28" ht="12" customHeight="1" thickBot="1" x14ac:dyDescent="0.3">
      <c r="A7" s="735"/>
      <c r="B7" s="736"/>
      <c r="C7" s="737"/>
      <c r="D7" s="240"/>
      <c r="E7" s="775" t="s">
        <v>21</v>
      </c>
      <c r="F7" s="776"/>
      <c r="G7" s="776"/>
      <c r="H7" s="248"/>
      <c r="I7" s="249">
        <v>10</v>
      </c>
      <c r="J7" s="250"/>
      <c r="K7" s="251">
        <v>20</v>
      </c>
      <c r="L7" s="632" t="s">
        <v>0</v>
      </c>
      <c r="M7" s="633"/>
      <c r="N7" s="252">
        <v>20</v>
      </c>
      <c r="O7" s="638"/>
      <c r="P7" s="639"/>
      <c r="Q7" s="251">
        <v>20</v>
      </c>
      <c r="R7" s="746" t="s">
        <v>0</v>
      </c>
      <c r="S7" s="747"/>
      <c r="T7" s="253">
        <v>20</v>
      </c>
      <c r="U7" s="710"/>
      <c r="V7" s="711"/>
      <c r="W7" s="254">
        <v>20</v>
      </c>
      <c r="X7" s="638"/>
      <c r="Y7" s="639"/>
      <c r="Z7" s="254">
        <v>20</v>
      </c>
      <c r="AA7" s="638"/>
      <c r="AB7" s="639"/>
    </row>
    <row r="8" spans="1:28" ht="13.9" customHeight="1" thickBot="1" x14ac:dyDescent="0.3">
      <c r="A8" s="255"/>
      <c r="B8" s="255"/>
      <c r="C8" s="240"/>
      <c r="D8" s="240"/>
      <c r="E8" s="777" t="s">
        <v>23</v>
      </c>
      <c r="F8" s="778"/>
      <c r="G8" s="778"/>
      <c r="H8" s="256"/>
      <c r="I8" s="257">
        <v>50</v>
      </c>
      <c r="J8" s="258">
        <f>SUM(J6:J7)</f>
        <v>0</v>
      </c>
      <c r="K8" s="259">
        <v>100</v>
      </c>
      <c r="L8" s="634">
        <f>SUM(L6:M7)</f>
        <v>0</v>
      </c>
      <c r="M8" s="635"/>
      <c r="N8" s="259">
        <v>100</v>
      </c>
      <c r="O8" s="634">
        <f>SUM(O6:O7)</f>
        <v>0</v>
      </c>
      <c r="P8" s="635"/>
      <c r="Q8" s="259">
        <v>100</v>
      </c>
      <c r="R8" s="634">
        <f>SUM(R6:S7)</f>
        <v>0</v>
      </c>
      <c r="S8" s="635"/>
      <c r="T8" s="259">
        <v>100</v>
      </c>
      <c r="U8" s="634">
        <f>SUM(U6:V7)</f>
        <v>0</v>
      </c>
      <c r="V8" s="635"/>
      <c r="W8" s="259">
        <v>100</v>
      </c>
      <c r="X8" s="634">
        <f>SUM(X6:Y7)</f>
        <v>0</v>
      </c>
      <c r="Y8" s="635"/>
      <c r="Z8" s="259">
        <v>100</v>
      </c>
      <c r="AA8" s="634">
        <f>SUM(AA6:AB7)</f>
        <v>0</v>
      </c>
      <c r="AB8" s="635"/>
    </row>
    <row r="9" spans="1:28" ht="0.6" customHeight="1" thickBot="1" x14ac:dyDescent="0.3">
      <c r="A9" s="255"/>
      <c r="B9" s="255"/>
      <c r="C9" s="240"/>
      <c r="D9" s="240"/>
      <c r="E9" s="240"/>
      <c r="F9" s="240"/>
      <c r="G9" s="240"/>
      <c r="P9" s="260"/>
    </row>
    <row r="10" spans="1:28" ht="13.9" customHeight="1" thickBot="1" x14ac:dyDescent="0.3">
      <c r="A10" s="779" t="s">
        <v>4</v>
      </c>
      <c r="B10" s="736"/>
      <c r="C10" s="736"/>
      <c r="D10" s="736"/>
      <c r="E10" s="736"/>
      <c r="F10" s="736"/>
      <c r="G10" s="736"/>
      <c r="I10" s="748" t="s">
        <v>27</v>
      </c>
      <c r="J10" s="749"/>
      <c r="K10" s="749"/>
      <c r="L10" s="749"/>
      <c r="M10" s="750"/>
      <c r="N10" s="769" t="s">
        <v>91</v>
      </c>
      <c r="O10" s="769"/>
      <c r="P10" s="770"/>
      <c r="Q10" s="782" t="s">
        <v>104</v>
      </c>
      <c r="R10" s="780"/>
      <c r="S10" s="781"/>
      <c r="T10" s="782" t="s">
        <v>94</v>
      </c>
      <c r="U10" s="780"/>
      <c r="V10" s="781"/>
      <c r="W10" s="782" t="s">
        <v>105</v>
      </c>
      <c r="X10" s="780"/>
      <c r="Y10" s="783"/>
      <c r="Z10" s="748" t="s">
        <v>106</v>
      </c>
      <c r="AA10" s="749"/>
      <c r="AB10" s="750"/>
    </row>
    <row r="11" spans="1:28" ht="13.9" customHeight="1" thickBot="1" x14ac:dyDescent="0.3">
      <c r="A11" s="757" t="s">
        <v>10</v>
      </c>
      <c r="B11" s="728"/>
      <c r="C11" s="760">
        <f>Soupiska!C57</f>
        <v>0</v>
      </c>
      <c r="D11" s="728"/>
      <c r="E11" s="728"/>
      <c r="F11" s="728"/>
      <c r="G11" s="729"/>
      <c r="I11" s="751"/>
      <c r="J11" s="752"/>
      <c r="K11" s="752"/>
      <c r="L11" s="752"/>
      <c r="M11" s="753"/>
      <c r="N11" s="763" t="s">
        <v>97</v>
      </c>
      <c r="O11" s="764"/>
      <c r="P11" s="765"/>
      <c r="Q11" s="769" t="s">
        <v>107</v>
      </c>
      <c r="R11" s="769"/>
      <c r="S11" s="770"/>
      <c r="T11" s="771" t="s">
        <v>99</v>
      </c>
      <c r="U11" s="769"/>
      <c r="V11" s="770"/>
      <c r="W11" s="771" t="s">
        <v>108</v>
      </c>
      <c r="X11" s="769"/>
      <c r="Y11" s="772"/>
      <c r="Z11" s="751"/>
      <c r="AA11" s="752"/>
      <c r="AB11" s="753"/>
    </row>
    <row r="12" spans="1:28" ht="13.9" customHeight="1" thickBot="1" x14ac:dyDescent="0.3">
      <c r="A12" s="758"/>
      <c r="B12" s="759"/>
      <c r="C12" s="761"/>
      <c r="D12" s="759"/>
      <c r="E12" s="759"/>
      <c r="F12" s="759"/>
      <c r="G12" s="762"/>
      <c r="H12" s="261"/>
      <c r="I12" s="754"/>
      <c r="J12" s="755"/>
      <c r="K12" s="755"/>
      <c r="L12" s="755"/>
      <c r="M12" s="756"/>
      <c r="N12" s="766"/>
      <c r="O12" s="767"/>
      <c r="P12" s="768"/>
      <c r="Q12" s="780" t="s">
        <v>109</v>
      </c>
      <c r="R12" s="780"/>
      <c r="S12" s="781"/>
      <c r="T12" s="782" t="s">
        <v>110</v>
      </c>
      <c r="U12" s="780"/>
      <c r="V12" s="781"/>
      <c r="W12" s="782" t="s">
        <v>111</v>
      </c>
      <c r="X12" s="780"/>
      <c r="Y12" s="783"/>
      <c r="Z12" s="754"/>
      <c r="AA12" s="755"/>
      <c r="AB12" s="756"/>
    </row>
    <row r="13" spans="1:28" ht="13.15" customHeight="1" x14ac:dyDescent="0.25">
      <c r="A13" s="784" t="s">
        <v>112</v>
      </c>
      <c r="B13" s="785"/>
      <c r="C13" s="786">
        <f>Soupiska!E57</f>
        <v>0</v>
      </c>
      <c r="D13" s="787"/>
      <c r="E13" s="787"/>
      <c r="F13" s="787"/>
      <c r="G13" s="788"/>
      <c r="I13" s="789" t="s">
        <v>113</v>
      </c>
      <c r="J13" s="790"/>
      <c r="K13" s="790"/>
      <c r="L13" s="790"/>
      <c r="M13" s="791"/>
      <c r="N13" s="262">
        <v>10</v>
      </c>
      <c r="O13" s="800"/>
      <c r="P13" s="801"/>
      <c r="Q13" s="245">
        <v>10</v>
      </c>
      <c r="R13" s="650" t="s">
        <v>0</v>
      </c>
      <c r="S13" s="651"/>
      <c r="T13" s="245">
        <v>10</v>
      </c>
      <c r="U13" s="1214" t="s">
        <v>0</v>
      </c>
      <c r="V13" s="1215"/>
      <c r="W13" s="245">
        <v>10</v>
      </c>
      <c r="X13" s="650" t="s">
        <v>0</v>
      </c>
      <c r="Y13" s="651"/>
      <c r="Z13" s="262">
        <v>10</v>
      </c>
      <c r="AA13" s="658"/>
      <c r="AB13" s="659"/>
    </row>
    <row r="14" spans="1:28" ht="13.15" customHeight="1" x14ac:dyDescent="0.25">
      <c r="A14" s="792" t="s">
        <v>114</v>
      </c>
      <c r="B14" s="793"/>
      <c r="C14" s="761"/>
      <c r="D14" s="759"/>
      <c r="E14" s="759"/>
      <c r="F14" s="759"/>
      <c r="G14" s="762"/>
      <c r="I14" s="794" t="s">
        <v>115</v>
      </c>
      <c r="J14" s="774"/>
      <c r="K14" s="774"/>
      <c r="L14" s="774"/>
      <c r="M14" s="795"/>
      <c r="N14" s="263">
        <v>10</v>
      </c>
      <c r="O14" s="646" t="s">
        <v>116</v>
      </c>
      <c r="P14" s="647"/>
      <c r="Q14" s="263">
        <v>10</v>
      </c>
      <c r="R14" s="646" t="s">
        <v>0</v>
      </c>
      <c r="S14" s="647"/>
      <c r="T14" s="263" t="s">
        <v>40</v>
      </c>
      <c r="U14" s="680" t="s">
        <v>40</v>
      </c>
      <c r="V14" s="653"/>
      <c r="W14" s="263" t="s">
        <v>40</v>
      </c>
      <c r="X14" s="626" t="s">
        <v>40</v>
      </c>
      <c r="Y14" s="627"/>
      <c r="Z14" s="263">
        <v>10</v>
      </c>
      <c r="AA14" s="660"/>
      <c r="AB14" s="661"/>
    </row>
    <row r="15" spans="1:28" ht="13.15" customHeight="1" x14ac:dyDescent="0.25">
      <c r="A15" s="264" t="s">
        <v>22</v>
      </c>
      <c r="B15" s="265"/>
      <c r="C15" s="807">
        <f>Soupiska!I57</f>
        <v>0</v>
      </c>
      <c r="D15" s="797"/>
      <c r="E15" s="797"/>
      <c r="F15" s="797"/>
      <c r="G15" s="798"/>
      <c r="I15" s="794" t="s">
        <v>117</v>
      </c>
      <c r="J15" s="774"/>
      <c r="K15" s="774"/>
      <c r="L15" s="774"/>
      <c r="M15" s="795"/>
      <c r="N15" s="263" t="s">
        <v>40</v>
      </c>
      <c r="O15" s="626" t="s">
        <v>40</v>
      </c>
      <c r="P15" s="627"/>
      <c r="Q15" s="263" t="s">
        <v>40</v>
      </c>
      <c r="R15" s="626" t="s">
        <v>40</v>
      </c>
      <c r="S15" s="627"/>
      <c r="T15" s="266">
        <v>10</v>
      </c>
      <c r="U15" s="710" t="s">
        <v>0</v>
      </c>
      <c r="V15" s="711"/>
      <c r="W15" s="263">
        <v>10</v>
      </c>
      <c r="X15" s="662"/>
      <c r="Y15" s="663"/>
      <c r="Z15" s="263" t="s">
        <v>40</v>
      </c>
      <c r="AA15" s="626" t="s">
        <v>40</v>
      </c>
      <c r="AB15" s="627"/>
    </row>
    <row r="16" spans="1:28" ht="13.15" customHeight="1" x14ac:dyDescent="0.25">
      <c r="A16" s="264" t="s">
        <v>24</v>
      </c>
      <c r="B16" s="265"/>
      <c r="C16" s="807">
        <f>Soupiska!K57</f>
        <v>0</v>
      </c>
      <c r="D16" s="797"/>
      <c r="E16" s="797"/>
      <c r="F16" s="797"/>
      <c r="G16" s="798"/>
      <c r="I16" s="794" t="s">
        <v>118</v>
      </c>
      <c r="J16" s="774"/>
      <c r="K16" s="774"/>
      <c r="L16" s="774"/>
      <c r="M16" s="795"/>
      <c r="N16" s="263">
        <v>10</v>
      </c>
      <c r="O16" s="646" t="s">
        <v>116</v>
      </c>
      <c r="P16" s="647"/>
      <c r="Q16" s="263">
        <v>10</v>
      </c>
      <c r="R16" s="646" t="s">
        <v>0</v>
      </c>
      <c r="S16" s="647"/>
      <c r="T16" s="266">
        <v>10</v>
      </c>
      <c r="U16" s="710"/>
      <c r="V16" s="711" t="s">
        <v>0</v>
      </c>
      <c r="W16" s="263" t="s">
        <v>119</v>
      </c>
      <c r="X16" s="646" t="s">
        <v>0</v>
      </c>
      <c r="Y16" s="647"/>
      <c r="Z16" s="263">
        <v>10</v>
      </c>
      <c r="AA16" s="660"/>
      <c r="AB16" s="661"/>
    </row>
    <row r="17" spans="1:28" ht="13.15" customHeight="1" x14ac:dyDescent="0.25">
      <c r="A17" s="264" t="s">
        <v>120</v>
      </c>
      <c r="B17" s="265"/>
      <c r="C17" s="808">
        <f>Soupiska!L57</f>
        <v>0</v>
      </c>
      <c r="D17" s="809"/>
      <c r="E17" s="809"/>
      <c r="F17" s="809"/>
      <c r="G17" s="810"/>
      <c r="I17" s="794" t="s">
        <v>121</v>
      </c>
      <c r="J17" s="774"/>
      <c r="K17" s="774"/>
      <c r="L17" s="774"/>
      <c r="M17" s="795"/>
      <c r="N17" s="263" t="s">
        <v>40</v>
      </c>
      <c r="O17" s="626" t="s">
        <v>40</v>
      </c>
      <c r="P17" s="627"/>
      <c r="Q17" s="263">
        <v>10</v>
      </c>
      <c r="R17" s="646"/>
      <c r="S17" s="647"/>
      <c r="T17" s="266">
        <v>10</v>
      </c>
      <c r="U17" s="710"/>
      <c r="V17" s="711" t="s">
        <v>0</v>
      </c>
      <c r="W17" s="263">
        <v>10</v>
      </c>
      <c r="X17" s="662"/>
      <c r="Y17" s="663"/>
      <c r="Z17" s="263">
        <v>10</v>
      </c>
      <c r="AA17" s="662"/>
      <c r="AB17" s="663"/>
    </row>
    <row r="18" spans="1:28" ht="13.15" customHeight="1" x14ac:dyDescent="0.25">
      <c r="A18" s="264" t="s">
        <v>26</v>
      </c>
      <c r="B18" s="265"/>
      <c r="C18" s="807">
        <f>Soupiska!N57</f>
        <v>0</v>
      </c>
      <c r="D18" s="797"/>
      <c r="E18" s="797"/>
      <c r="F18" s="797"/>
      <c r="G18" s="798"/>
      <c r="I18" s="794" t="s">
        <v>122</v>
      </c>
      <c r="J18" s="774"/>
      <c r="K18" s="774"/>
      <c r="L18" s="774"/>
      <c r="M18" s="795"/>
      <c r="N18" s="263" t="s">
        <v>40</v>
      </c>
      <c r="O18" s="626" t="s">
        <v>40</v>
      </c>
      <c r="P18" s="627"/>
      <c r="Q18" s="263">
        <v>10</v>
      </c>
      <c r="R18" s="646" t="s">
        <v>0</v>
      </c>
      <c r="S18" s="647"/>
      <c r="T18" s="266">
        <v>10</v>
      </c>
      <c r="U18" s="710"/>
      <c r="V18" s="711" t="s">
        <v>0</v>
      </c>
      <c r="W18" s="263">
        <v>10</v>
      </c>
      <c r="X18" s="646" t="s">
        <v>0</v>
      </c>
      <c r="Y18" s="647"/>
      <c r="Z18" s="263" t="s">
        <v>40</v>
      </c>
      <c r="AA18" s="626" t="s">
        <v>40</v>
      </c>
      <c r="AB18" s="627"/>
    </row>
    <row r="19" spans="1:28" ht="13.15" customHeight="1" thickBot="1" x14ac:dyDescent="0.3">
      <c r="A19" s="267" t="s">
        <v>34</v>
      </c>
      <c r="B19" s="268"/>
      <c r="C19" s="1216">
        <f>Soupiska!P57</f>
        <v>0</v>
      </c>
      <c r="D19" s="803"/>
      <c r="E19" s="803"/>
      <c r="F19" s="803"/>
      <c r="G19" s="804"/>
      <c r="I19" s="794" t="s">
        <v>49</v>
      </c>
      <c r="J19" s="774"/>
      <c r="K19" s="774"/>
      <c r="L19" s="774"/>
      <c r="M19" s="795"/>
      <c r="N19" s="263">
        <v>10</v>
      </c>
      <c r="O19" s="646" t="s">
        <v>0</v>
      </c>
      <c r="P19" s="647"/>
      <c r="Q19" s="263">
        <v>10</v>
      </c>
      <c r="R19" s="646" t="s">
        <v>0</v>
      </c>
      <c r="S19" s="647"/>
      <c r="T19" s="269" t="s">
        <v>44</v>
      </c>
      <c r="U19" s="710"/>
      <c r="V19" s="711" t="s">
        <v>40</v>
      </c>
      <c r="W19" s="263" t="s">
        <v>40</v>
      </c>
      <c r="X19" s="626" t="s">
        <v>40</v>
      </c>
      <c r="Y19" s="627"/>
      <c r="Z19" s="263">
        <v>10</v>
      </c>
      <c r="AA19" s="662"/>
      <c r="AB19" s="663"/>
    </row>
    <row r="20" spans="1:28" ht="13.15" customHeight="1" thickBot="1" x14ac:dyDescent="0.3">
      <c r="A20" s="805" t="s">
        <v>37</v>
      </c>
      <c r="B20" s="806"/>
      <c r="C20" s="806"/>
      <c r="D20" s="806"/>
      <c r="E20" s="806"/>
      <c r="F20" s="806"/>
      <c r="G20" s="806"/>
      <c r="I20" s="794" t="s">
        <v>123</v>
      </c>
      <c r="J20" s="774"/>
      <c r="K20" s="774"/>
      <c r="L20" s="774"/>
      <c r="M20" s="795"/>
      <c r="N20" s="263" t="s">
        <v>40</v>
      </c>
      <c r="O20" s="626" t="s">
        <v>40</v>
      </c>
      <c r="P20" s="627"/>
      <c r="Q20" s="263">
        <v>10</v>
      </c>
      <c r="R20" s="646" t="s">
        <v>0</v>
      </c>
      <c r="S20" s="647"/>
      <c r="T20" s="266">
        <v>10</v>
      </c>
      <c r="U20" s="710"/>
      <c r="V20" s="711" t="s">
        <v>0</v>
      </c>
      <c r="W20" s="263" t="s">
        <v>40</v>
      </c>
      <c r="X20" s="626" t="s">
        <v>40</v>
      </c>
      <c r="Y20" s="627"/>
      <c r="Z20" s="263" t="s">
        <v>40</v>
      </c>
      <c r="AA20" s="626" t="s">
        <v>40</v>
      </c>
      <c r="AB20" s="627"/>
    </row>
    <row r="21" spans="1:28" ht="13.15" customHeight="1" x14ac:dyDescent="0.25">
      <c r="A21" s="826" t="s">
        <v>10</v>
      </c>
      <c r="B21" s="827"/>
      <c r="C21" s="828">
        <f>Soupiska!C58</f>
        <v>0</v>
      </c>
      <c r="D21" s="827"/>
      <c r="E21" s="827"/>
      <c r="F21" s="827"/>
      <c r="G21" s="829"/>
      <c r="I21" s="794" t="s">
        <v>124</v>
      </c>
      <c r="J21" s="774"/>
      <c r="K21" s="774"/>
      <c r="L21" s="774"/>
      <c r="M21" s="795"/>
      <c r="N21" s="263" t="s">
        <v>40</v>
      </c>
      <c r="O21" s="626" t="s">
        <v>40</v>
      </c>
      <c r="P21" s="627"/>
      <c r="Q21" s="263">
        <v>10</v>
      </c>
      <c r="R21" s="646" t="s">
        <v>0</v>
      </c>
      <c r="S21" s="647"/>
      <c r="T21" s="269" t="s">
        <v>40</v>
      </c>
      <c r="U21" s="718" t="s">
        <v>44</v>
      </c>
      <c r="V21" s="719"/>
      <c r="W21" s="263">
        <v>10</v>
      </c>
      <c r="X21" s="646" t="s">
        <v>0</v>
      </c>
      <c r="Y21" s="647"/>
      <c r="Z21" s="263" t="s">
        <v>40</v>
      </c>
      <c r="AA21" s="626" t="s">
        <v>40</v>
      </c>
      <c r="AB21" s="627"/>
    </row>
    <row r="22" spans="1:28" ht="13.15" customHeight="1" x14ac:dyDescent="0.25">
      <c r="A22" s="819" t="s">
        <v>38</v>
      </c>
      <c r="B22" s="820"/>
      <c r="C22" s="830">
        <f>Soupiska!E58</f>
        <v>0</v>
      </c>
      <c r="D22" s="820"/>
      <c r="E22" s="820"/>
      <c r="F22" s="820"/>
      <c r="G22" s="822"/>
      <c r="I22" s="794" t="s">
        <v>125</v>
      </c>
      <c r="J22" s="774"/>
      <c r="K22" s="774"/>
      <c r="L22" s="774"/>
      <c r="M22" s="795"/>
      <c r="N22" s="263" t="s">
        <v>40</v>
      </c>
      <c r="O22" s="626" t="s">
        <v>40</v>
      </c>
      <c r="P22" s="627"/>
      <c r="Q22" s="263" t="s">
        <v>40</v>
      </c>
      <c r="R22" s="626" t="s">
        <v>40</v>
      </c>
      <c r="S22" s="627"/>
      <c r="T22" s="266">
        <v>10</v>
      </c>
      <c r="U22" s="710"/>
      <c r="V22" s="711" t="s">
        <v>0</v>
      </c>
      <c r="W22" s="263">
        <v>10</v>
      </c>
      <c r="X22" s="646" t="s">
        <v>0</v>
      </c>
      <c r="Y22" s="647"/>
      <c r="Z22" s="263" t="s">
        <v>40</v>
      </c>
      <c r="AA22" s="626" t="s">
        <v>40</v>
      </c>
      <c r="AB22" s="627"/>
    </row>
    <row r="23" spans="1:28" ht="13.15" customHeight="1" x14ac:dyDescent="0.25">
      <c r="A23" s="811" t="s">
        <v>42</v>
      </c>
      <c r="B23" s="812"/>
      <c r="C23" s="815">
        <f>Soupiska!I58</f>
        <v>0</v>
      </c>
      <c r="D23" s="812"/>
      <c r="E23" s="812"/>
      <c r="F23" s="812"/>
      <c r="G23" s="816"/>
      <c r="I23" s="794" t="s">
        <v>126</v>
      </c>
      <c r="J23" s="774"/>
      <c r="K23" s="774"/>
      <c r="L23" s="774"/>
      <c r="M23" s="795"/>
      <c r="N23" s="263" t="s">
        <v>40</v>
      </c>
      <c r="O23" s="626" t="s">
        <v>40</v>
      </c>
      <c r="P23" s="627"/>
      <c r="Q23" s="263">
        <v>10</v>
      </c>
      <c r="R23" s="646" t="s">
        <v>0</v>
      </c>
      <c r="S23" s="647"/>
      <c r="T23" s="266">
        <v>10</v>
      </c>
      <c r="U23" s="710"/>
      <c r="V23" s="711" t="s">
        <v>0</v>
      </c>
      <c r="W23" s="263">
        <v>10</v>
      </c>
      <c r="X23" s="646" t="s">
        <v>0</v>
      </c>
      <c r="Y23" s="647"/>
      <c r="Z23" s="263" t="s">
        <v>40</v>
      </c>
      <c r="AA23" s="626" t="s">
        <v>40</v>
      </c>
      <c r="AB23" s="627"/>
    </row>
    <row r="24" spans="1:28" ht="13.15" customHeight="1" x14ac:dyDescent="0.25">
      <c r="A24" s="813"/>
      <c r="B24" s="814"/>
      <c r="C24" s="817"/>
      <c r="D24" s="814"/>
      <c r="E24" s="814"/>
      <c r="F24" s="814"/>
      <c r="G24" s="818"/>
      <c r="I24" s="794" t="s">
        <v>127</v>
      </c>
      <c r="J24" s="774"/>
      <c r="K24" s="774"/>
      <c r="L24" s="774"/>
      <c r="M24" s="795"/>
      <c r="N24" s="263" t="s">
        <v>40</v>
      </c>
      <c r="O24" s="626" t="s">
        <v>40</v>
      </c>
      <c r="P24" s="627"/>
      <c r="Q24" s="263" t="s">
        <v>40</v>
      </c>
      <c r="R24" s="626" t="s">
        <v>40</v>
      </c>
      <c r="S24" s="627"/>
      <c r="T24" s="266">
        <v>10</v>
      </c>
      <c r="U24" s="710"/>
      <c r="V24" s="711" t="s">
        <v>116</v>
      </c>
      <c r="W24" s="263">
        <v>10</v>
      </c>
      <c r="X24" s="648"/>
      <c r="Y24" s="649"/>
      <c r="Z24" s="263" t="s">
        <v>40</v>
      </c>
      <c r="AA24" s="626" t="s">
        <v>40</v>
      </c>
      <c r="AB24" s="627"/>
    </row>
    <row r="25" spans="1:28" ht="13.15" customHeight="1" thickBot="1" x14ac:dyDescent="0.3">
      <c r="A25" s="819" t="s">
        <v>25</v>
      </c>
      <c r="B25" s="820"/>
      <c r="C25" s="821" t="e">
        <f ca="1">DATE(IF(MID(Soupiska!C59,1,2)*1 &gt; YEAR(TODAY())-2000, 1900, 2000) + MID(Soupiska!C59,1,2), MOD(MID(Soupiska!C59,3,2),50), MID(Soupiska!C59,5,2))</f>
        <v>#VALUE!</v>
      </c>
      <c r="D25" s="820"/>
      <c r="E25" s="820"/>
      <c r="F25" s="820"/>
      <c r="G25" s="822"/>
      <c r="I25" s="823" t="s">
        <v>128</v>
      </c>
      <c r="J25" s="824"/>
      <c r="K25" s="824"/>
      <c r="L25" s="824"/>
      <c r="M25" s="825"/>
      <c r="N25" s="270">
        <v>10</v>
      </c>
      <c r="O25" s="628" t="s">
        <v>0</v>
      </c>
      <c r="P25" s="629"/>
      <c r="Q25" s="270">
        <v>10</v>
      </c>
      <c r="R25" s="628" t="s">
        <v>0</v>
      </c>
      <c r="S25" s="629"/>
      <c r="T25" s="271">
        <v>10</v>
      </c>
      <c r="U25" s="710"/>
      <c r="V25" s="711" t="s">
        <v>0</v>
      </c>
      <c r="W25" s="270">
        <v>10</v>
      </c>
      <c r="X25" s="628" t="s">
        <v>0</v>
      </c>
      <c r="Y25" s="629"/>
      <c r="Z25" s="270">
        <v>10</v>
      </c>
      <c r="AA25" s="664"/>
      <c r="AB25" s="665"/>
    </row>
    <row r="26" spans="1:28" ht="13.15" customHeight="1" thickBot="1" x14ac:dyDescent="0.3">
      <c r="A26" s="840" t="s">
        <v>47</v>
      </c>
      <c r="B26" s="841"/>
      <c r="C26" s="842">
        <f>Soupiska!I59</f>
        <v>0</v>
      </c>
      <c r="D26" s="841"/>
      <c r="E26" s="841"/>
      <c r="F26" s="841"/>
      <c r="G26" s="843"/>
      <c r="I26" s="844" t="s">
        <v>23</v>
      </c>
      <c r="J26" s="845"/>
      <c r="K26" s="845"/>
      <c r="L26" s="845"/>
      <c r="M26" s="846"/>
      <c r="N26" s="272">
        <v>50</v>
      </c>
      <c r="O26" s="666">
        <f>SUM(O13:P25)</f>
        <v>0</v>
      </c>
      <c r="P26" s="666"/>
      <c r="Q26" s="273">
        <v>100</v>
      </c>
      <c r="R26" s="666">
        <f>SUM(R13:S25)</f>
        <v>0</v>
      </c>
      <c r="S26" s="666"/>
      <c r="T26" s="273">
        <v>100</v>
      </c>
      <c r="U26" s="666">
        <f>SUM(U13:V25)</f>
        <v>0</v>
      </c>
      <c r="V26" s="666"/>
      <c r="W26" s="273">
        <v>100</v>
      </c>
      <c r="X26" s="666">
        <f>SUM(X13:Y25)</f>
        <v>0</v>
      </c>
      <c r="Y26" s="666"/>
      <c r="Z26" s="273">
        <v>60</v>
      </c>
      <c r="AA26" s="666">
        <f>SUM(AA13:AB25)</f>
        <v>0</v>
      </c>
      <c r="AB26" s="667"/>
    </row>
    <row r="27" spans="1:28" ht="1.9" customHeight="1" thickBot="1" x14ac:dyDescent="0.3">
      <c r="A27" s="255"/>
      <c r="B27" s="255"/>
      <c r="C27" s="240"/>
      <c r="D27" s="240"/>
      <c r="E27" s="240"/>
      <c r="F27" s="240"/>
      <c r="G27" s="240"/>
      <c r="I27" s="274"/>
      <c r="J27" s="274"/>
      <c r="K27" s="274"/>
      <c r="L27" s="274"/>
      <c r="M27" s="274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4"/>
    </row>
    <row r="28" spans="1:28" ht="13.9" customHeight="1" thickBot="1" x14ac:dyDescent="0.3">
      <c r="A28" s="779" t="s">
        <v>50</v>
      </c>
      <c r="B28" s="736"/>
      <c r="C28" s="736"/>
      <c r="D28" s="736"/>
      <c r="E28" s="736"/>
      <c r="F28" s="240"/>
      <c r="G28" s="847" t="s">
        <v>66</v>
      </c>
      <c r="H28" s="848"/>
      <c r="I28" s="848"/>
      <c r="J28" s="849"/>
      <c r="K28" s="685" t="s">
        <v>91</v>
      </c>
      <c r="L28" s="685"/>
      <c r="M28" s="686"/>
      <c r="N28" s="687" t="s">
        <v>129</v>
      </c>
      <c r="O28" s="685"/>
      <c r="P28" s="688"/>
      <c r="Q28" s="831" t="s">
        <v>94</v>
      </c>
      <c r="R28" s="832"/>
      <c r="S28" s="833"/>
      <c r="T28" s="685" t="s">
        <v>95</v>
      </c>
      <c r="U28" s="685"/>
      <c r="V28" s="686"/>
      <c r="W28" s="687" t="s">
        <v>130</v>
      </c>
      <c r="X28" s="685"/>
      <c r="Y28" s="688"/>
      <c r="Z28" s="831" t="s">
        <v>131</v>
      </c>
      <c r="AA28" s="832"/>
      <c r="AB28" s="833"/>
    </row>
    <row r="29" spans="1:28" ht="13.15" customHeight="1" x14ac:dyDescent="0.25">
      <c r="A29" s="757" t="s">
        <v>52</v>
      </c>
      <c r="B29" s="728"/>
      <c r="C29" s="834">
        <f>Soupiska!T6</f>
        <v>0</v>
      </c>
      <c r="D29" s="728"/>
      <c r="E29" s="729"/>
      <c r="F29" s="240"/>
      <c r="G29" s="835" t="s">
        <v>132</v>
      </c>
      <c r="H29" s="836"/>
      <c r="I29" s="836"/>
      <c r="J29" s="837"/>
      <c r="K29" s="276">
        <v>10</v>
      </c>
      <c r="L29" s="676" t="s">
        <v>0</v>
      </c>
      <c r="M29" s="799"/>
      <c r="N29" s="277">
        <v>10</v>
      </c>
      <c r="O29" s="799" t="s">
        <v>0</v>
      </c>
      <c r="P29" s="850"/>
      <c r="Q29" s="278">
        <v>10</v>
      </c>
      <c r="R29" s="745"/>
      <c r="S29" s="853"/>
      <c r="T29" s="278">
        <v>10</v>
      </c>
      <c r="U29" s="710"/>
      <c r="V29" s="711"/>
      <c r="W29" s="279">
        <v>10</v>
      </c>
      <c r="X29" s="630"/>
      <c r="Y29" s="723"/>
      <c r="Z29" s="280">
        <v>20</v>
      </c>
      <c r="AA29" s="672" t="s">
        <v>0</v>
      </c>
      <c r="AB29" s="673"/>
    </row>
    <row r="30" spans="1:28" ht="13.15" customHeight="1" x14ac:dyDescent="0.25">
      <c r="A30" s="758"/>
      <c r="B30" s="759"/>
      <c r="C30" s="761"/>
      <c r="D30" s="759"/>
      <c r="E30" s="762"/>
      <c r="F30" s="240"/>
      <c r="G30" s="838" t="s">
        <v>133</v>
      </c>
      <c r="H30" s="774"/>
      <c r="I30" s="774"/>
      <c r="J30" s="839"/>
      <c r="K30" s="281">
        <v>10</v>
      </c>
      <c r="L30" s="678" t="s">
        <v>0</v>
      </c>
      <c r="M30" s="705"/>
      <c r="N30" s="263">
        <v>10</v>
      </c>
      <c r="O30" s="851"/>
      <c r="P30" s="852"/>
      <c r="Q30" s="282">
        <v>10</v>
      </c>
      <c r="R30" s="851"/>
      <c r="S30" s="852"/>
      <c r="T30" s="282">
        <v>10</v>
      </c>
      <c r="U30" s="710"/>
      <c r="V30" s="711"/>
      <c r="W30" s="283">
        <v>10</v>
      </c>
      <c r="X30" s="662"/>
      <c r="Y30" s="690"/>
      <c r="Z30" s="284">
        <v>20</v>
      </c>
      <c r="AA30" s="670"/>
      <c r="AB30" s="671"/>
    </row>
    <row r="31" spans="1:28" ht="13.15" customHeight="1" x14ac:dyDescent="0.25">
      <c r="A31" s="854" t="s">
        <v>54</v>
      </c>
      <c r="B31" s="787"/>
      <c r="C31" s="786">
        <f>Soupiska!P5</f>
        <v>0</v>
      </c>
      <c r="D31" s="787"/>
      <c r="E31" s="788"/>
      <c r="F31" s="240"/>
      <c r="G31" s="838" t="s">
        <v>134</v>
      </c>
      <c r="H31" s="774"/>
      <c r="I31" s="774"/>
      <c r="J31" s="839"/>
      <c r="K31" s="252" t="s">
        <v>40</v>
      </c>
      <c r="L31" s="652" t="s">
        <v>40</v>
      </c>
      <c r="M31" s="680"/>
      <c r="N31" s="285" t="s">
        <v>135</v>
      </c>
      <c r="O31" s="286"/>
      <c r="P31" s="287" t="s">
        <v>0</v>
      </c>
      <c r="Q31" s="288" t="s">
        <v>135</v>
      </c>
      <c r="R31" s="286"/>
      <c r="S31" s="289" t="s">
        <v>0</v>
      </c>
      <c r="T31" s="290">
        <v>10</v>
      </c>
      <c r="U31" s="710"/>
      <c r="V31" s="711" t="s">
        <v>0</v>
      </c>
      <c r="W31" s="279">
        <v>10</v>
      </c>
      <c r="X31" s="646" t="s">
        <v>0</v>
      </c>
      <c r="Y31" s="689"/>
      <c r="Z31" s="284">
        <v>20</v>
      </c>
      <c r="AA31" s="670"/>
      <c r="AB31" s="671"/>
    </row>
    <row r="32" spans="1:28" ht="13.15" customHeight="1" x14ac:dyDescent="0.25">
      <c r="A32" s="758"/>
      <c r="B32" s="759"/>
      <c r="C32" s="761"/>
      <c r="D32" s="759"/>
      <c r="E32" s="762"/>
      <c r="F32" s="240"/>
      <c r="G32" s="838" t="s">
        <v>136</v>
      </c>
      <c r="H32" s="774"/>
      <c r="I32" s="774"/>
      <c r="J32" s="839"/>
      <c r="K32" s="281" t="s">
        <v>137</v>
      </c>
      <c r="L32" s="702"/>
      <c r="M32" s="851"/>
      <c r="N32" s="291" t="s">
        <v>138</v>
      </c>
      <c r="O32" s="292"/>
      <c r="P32" s="293"/>
      <c r="Q32" s="294" t="s">
        <v>138</v>
      </c>
      <c r="R32" s="292"/>
      <c r="S32" s="295"/>
      <c r="T32" s="294" t="s">
        <v>139</v>
      </c>
      <c r="U32" s="296"/>
      <c r="V32" s="296"/>
      <c r="W32" s="297" t="s">
        <v>139</v>
      </c>
      <c r="X32" s="298"/>
      <c r="Y32" s="295"/>
      <c r="Z32" s="299" t="s">
        <v>140</v>
      </c>
      <c r="AA32" s="300"/>
      <c r="AB32" s="301" t="s">
        <v>0</v>
      </c>
    </row>
    <row r="33" spans="1:28" ht="13.15" customHeight="1" x14ac:dyDescent="0.25">
      <c r="A33" s="855" t="s">
        <v>141</v>
      </c>
      <c r="B33" s="787"/>
      <c r="C33" s="786">
        <f>Soupiska!D6</f>
        <v>0</v>
      </c>
      <c r="D33" s="787"/>
      <c r="E33" s="788"/>
      <c r="F33" s="240"/>
      <c r="G33" s="856" t="s">
        <v>142</v>
      </c>
      <c r="H33" s="857"/>
      <c r="I33" s="857"/>
      <c r="J33" s="858"/>
      <c r="K33" s="252" t="s">
        <v>40</v>
      </c>
      <c r="L33" s="652" t="s">
        <v>40</v>
      </c>
      <c r="M33" s="680"/>
      <c r="N33" s="302" t="s">
        <v>40</v>
      </c>
      <c r="O33" s="680" t="s">
        <v>40</v>
      </c>
      <c r="P33" s="681"/>
      <c r="Q33" s="290" t="s">
        <v>40</v>
      </c>
      <c r="R33" s="680" t="s">
        <v>40</v>
      </c>
      <c r="S33" s="681"/>
      <c r="T33" s="290">
        <v>20</v>
      </c>
      <c r="U33" s="712"/>
      <c r="V33" s="713"/>
      <c r="W33" s="279">
        <v>20</v>
      </c>
      <c r="X33" s="662"/>
      <c r="Y33" s="690"/>
      <c r="Z33" s="284">
        <v>40</v>
      </c>
      <c r="AA33" s="303"/>
      <c r="AB33" s="301" t="s">
        <v>0</v>
      </c>
    </row>
    <row r="34" spans="1:28" ht="13.15" customHeight="1" x14ac:dyDescent="0.25">
      <c r="A34" s="758"/>
      <c r="B34" s="759"/>
      <c r="C34" s="761"/>
      <c r="D34" s="759"/>
      <c r="E34" s="762"/>
      <c r="F34" s="240"/>
      <c r="G34" s="856" t="s">
        <v>143</v>
      </c>
      <c r="H34" s="857"/>
      <c r="I34" s="857"/>
      <c r="J34" s="858"/>
      <c r="K34" s="304" t="s">
        <v>137</v>
      </c>
      <c r="L34" s="702"/>
      <c r="M34" s="684"/>
      <c r="N34" s="291" t="s">
        <v>138</v>
      </c>
      <c r="O34" s="292"/>
      <c r="P34" s="293" t="s">
        <v>0</v>
      </c>
      <c r="Q34" s="294" t="s">
        <v>138</v>
      </c>
      <c r="R34" s="292"/>
      <c r="S34" s="295" t="s">
        <v>0</v>
      </c>
      <c r="T34" s="305" t="s">
        <v>139</v>
      </c>
      <c r="U34" s="296"/>
      <c r="V34" s="296"/>
      <c r="W34" s="297" t="s">
        <v>139</v>
      </c>
      <c r="X34" s="298"/>
      <c r="Y34" s="295"/>
      <c r="Z34" s="299" t="s">
        <v>140</v>
      </c>
      <c r="AA34" s="300"/>
      <c r="AB34" s="301" t="s">
        <v>0</v>
      </c>
    </row>
    <row r="35" spans="1:28" ht="13.15" customHeight="1" thickBot="1" x14ac:dyDescent="0.3">
      <c r="A35" s="855" t="s">
        <v>58</v>
      </c>
      <c r="B35" s="787"/>
      <c r="C35" s="786">
        <f>Soupiska!P6</f>
        <v>0</v>
      </c>
      <c r="D35" s="787"/>
      <c r="E35" s="788"/>
      <c r="F35" s="240"/>
      <c r="G35" s="860" t="s">
        <v>144</v>
      </c>
      <c r="H35" s="776"/>
      <c r="I35" s="776"/>
      <c r="J35" s="861"/>
      <c r="K35" s="306" t="s">
        <v>44</v>
      </c>
      <c r="L35" s="868" t="s">
        <v>44</v>
      </c>
      <c r="M35" s="869"/>
      <c r="N35" s="307" t="s">
        <v>138</v>
      </c>
      <c r="O35" s="286"/>
      <c r="P35" s="287" t="s">
        <v>0</v>
      </c>
      <c r="Q35" s="308" t="s">
        <v>138</v>
      </c>
      <c r="R35" s="286"/>
      <c r="S35" s="289" t="s">
        <v>0</v>
      </c>
      <c r="T35" s="309" t="s">
        <v>44</v>
      </c>
      <c r="U35" s="668" t="s">
        <v>44</v>
      </c>
      <c r="V35" s="682"/>
      <c r="W35" s="279" t="s">
        <v>44</v>
      </c>
      <c r="X35" s="691" t="s">
        <v>44</v>
      </c>
      <c r="Y35" s="692"/>
      <c r="Z35" s="310" t="s">
        <v>44</v>
      </c>
      <c r="AA35" s="668" t="s">
        <v>44</v>
      </c>
      <c r="AB35" s="669"/>
    </row>
    <row r="36" spans="1:28" ht="13.15" customHeight="1" thickBot="1" x14ac:dyDescent="0.3">
      <c r="A36" s="735"/>
      <c r="B36" s="736"/>
      <c r="C36" s="859"/>
      <c r="D36" s="736"/>
      <c r="E36" s="737"/>
      <c r="F36" s="240"/>
      <c r="G36" s="862" t="s">
        <v>23</v>
      </c>
      <c r="H36" s="778"/>
      <c r="I36" s="778"/>
      <c r="J36" s="863"/>
      <c r="K36" s="311">
        <v>50</v>
      </c>
      <c r="L36" s="674">
        <f>SUM(L29:M35)</f>
        <v>0</v>
      </c>
      <c r="M36" s="720"/>
      <c r="N36" s="312">
        <v>100</v>
      </c>
      <c r="O36" s="674">
        <f>SUM(O29:P35)</f>
        <v>0</v>
      </c>
      <c r="P36" s="675"/>
      <c r="Q36" s="313">
        <v>100</v>
      </c>
      <c r="R36" s="674">
        <f>SUM(R29:S35)</f>
        <v>0</v>
      </c>
      <c r="S36" s="675"/>
      <c r="T36" s="311">
        <v>100</v>
      </c>
      <c r="U36" s="674">
        <f>SUM(U29:V35)</f>
        <v>0</v>
      </c>
      <c r="V36" s="720"/>
      <c r="W36" s="312">
        <v>100</v>
      </c>
      <c r="X36" s="721">
        <f>SUM(X29:Y35)</f>
        <v>0</v>
      </c>
      <c r="Y36" s="722"/>
      <c r="Z36" s="313">
        <v>200</v>
      </c>
      <c r="AA36" s="674">
        <f>SUM(AA29:AB35)</f>
        <v>0</v>
      </c>
      <c r="AB36" s="675"/>
    </row>
    <row r="37" spans="1:28" ht="1.9" customHeight="1" thickBot="1" x14ac:dyDescent="0.3">
      <c r="A37" s="255" t="s">
        <v>0</v>
      </c>
      <c r="B37" s="255"/>
      <c r="C37" s="240"/>
      <c r="D37" s="240"/>
      <c r="E37" s="240"/>
      <c r="F37" s="240"/>
      <c r="G37" s="240"/>
      <c r="I37" s="255" t="s">
        <v>0</v>
      </c>
      <c r="J37" s="255"/>
      <c r="K37" s="255"/>
      <c r="L37" s="255"/>
      <c r="M37" s="255"/>
      <c r="N37" s="255"/>
      <c r="O37" s="255"/>
      <c r="P37" s="252" t="s">
        <v>0</v>
      </c>
      <c r="Q37" s="255"/>
      <c r="R37" s="255"/>
      <c r="S37" s="314" t="s">
        <v>0</v>
      </c>
      <c r="T37" s="314" t="s">
        <v>0</v>
      </c>
      <c r="U37" s="314"/>
      <c r="V37" s="314" t="s">
        <v>0</v>
      </c>
      <c r="W37" s="314" t="s">
        <v>0</v>
      </c>
      <c r="X37" s="314"/>
      <c r="Y37" s="314" t="s">
        <v>0</v>
      </c>
      <c r="Z37" s="314" t="s">
        <v>0</v>
      </c>
      <c r="AA37" s="314"/>
      <c r="AB37" s="314" t="s">
        <v>0</v>
      </c>
    </row>
    <row r="38" spans="1:28" ht="13.9" customHeight="1" thickBot="1" x14ac:dyDescent="0.3">
      <c r="A38" s="864" t="s">
        <v>75</v>
      </c>
      <c r="B38" s="736"/>
      <c r="C38" s="736"/>
      <c r="D38" s="736"/>
      <c r="E38" s="736"/>
      <c r="G38" s="865" t="s">
        <v>145</v>
      </c>
      <c r="H38" s="866"/>
      <c r="I38" s="866"/>
      <c r="J38" s="867"/>
      <c r="K38" s="687" t="s">
        <v>97</v>
      </c>
      <c r="L38" s="685"/>
      <c r="M38" s="686"/>
      <c r="N38" s="685" t="s">
        <v>146</v>
      </c>
      <c r="O38" s="685"/>
      <c r="P38" s="688"/>
      <c r="Q38" s="699" t="s">
        <v>147</v>
      </c>
      <c r="R38" s="685"/>
      <c r="S38" s="686"/>
      <c r="T38" s="685" t="s">
        <v>148</v>
      </c>
      <c r="U38" s="685"/>
      <c r="V38" s="688"/>
      <c r="W38" s="687" t="s">
        <v>149</v>
      </c>
      <c r="X38" s="685"/>
      <c r="Y38" s="686"/>
      <c r="Z38" s="685" t="s">
        <v>106</v>
      </c>
      <c r="AA38" s="685"/>
      <c r="AB38" s="686"/>
    </row>
    <row r="39" spans="1:28" ht="13.15" customHeight="1" x14ac:dyDescent="0.25">
      <c r="A39" s="884" t="s">
        <v>168</v>
      </c>
      <c r="B39" s="885"/>
      <c r="C39" s="885"/>
      <c r="D39" s="886">
        <f>J8+L8+O8+R8+U8+X8+AA8</f>
        <v>0</v>
      </c>
      <c r="E39" s="729"/>
      <c r="G39" s="887" t="s">
        <v>150</v>
      </c>
      <c r="H39" s="888"/>
      <c r="I39" s="888"/>
      <c r="J39" s="889"/>
      <c r="K39" s="263" t="s">
        <v>40</v>
      </c>
      <c r="L39" s="694" t="s">
        <v>40</v>
      </c>
      <c r="M39" s="697"/>
      <c r="N39" s="315" t="s">
        <v>40</v>
      </c>
      <c r="O39" s="694" t="s">
        <v>40</v>
      </c>
      <c r="P39" s="695"/>
      <c r="Q39" s="316" t="s">
        <v>40</v>
      </c>
      <c r="R39" s="696" t="s">
        <v>40</v>
      </c>
      <c r="S39" s="697"/>
      <c r="T39" s="315" t="s">
        <v>40</v>
      </c>
      <c r="U39" s="694" t="s">
        <v>40</v>
      </c>
      <c r="V39" s="697"/>
      <c r="W39" s="263" t="s">
        <v>40</v>
      </c>
      <c r="X39" s="694" t="s">
        <v>40</v>
      </c>
      <c r="Y39" s="697"/>
      <c r="Z39" s="317" t="s">
        <v>151</v>
      </c>
      <c r="AA39" s="676" t="s">
        <v>0</v>
      </c>
      <c r="AB39" s="677"/>
    </row>
    <row r="40" spans="1:28" ht="13.15" customHeight="1" x14ac:dyDescent="0.25">
      <c r="A40" s="871"/>
      <c r="B40" s="790"/>
      <c r="C40" s="790"/>
      <c r="D40" s="761"/>
      <c r="E40" s="762"/>
      <c r="G40" s="873" t="s">
        <v>152</v>
      </c>
      <c r="H40" s="874"/>
      <c r="I40" s="874"/>
      <c r="J40" s="875"/>
      <c r="K40" s="263" t="s">
        <v>40</v>
      </c>
      <c r="L40" s="652" t="s">
        <v>40</v>
      </c>
      <c r="M40" s="653"/>
      <c r="N40" s="315" t="s">
        <v>40</v>
      </c>
      <c r="O40" s="652" t="s">
        <v>40</v>
      </c>
      <c r="P40" s="693"/>
      <c r="Q40" s="316" t="s">
        <v>40</v>
      </c>
      <c r="R40" s="680" t="s">
        <v>40</v>
      </c>
      <c r="S40" s="653"/>
      <c r="T40" s="315" t="s">
        <v>40</v>
      </c>
      <c r="U40" s="652" t="s">
        <v>40</v>
      </c>
      <c r="V40" s="653"/>
      <c r="W40" s="263" t="s">
        <v>40</v>
      </c>
      <c r="X40" s="652" t="s">
        <v>40</v>
      </c>
      <c r="Y40" s="653"/>
      <c r="Z40" s="317" t="s">
        <v>151</v>
      </c>
      <c r="AA40" s="678" t="s">
        <v>0</v>
      </c>
      <c r="AB40" s="679"/>
    </row>
    <row r="41" spans="1:28" ht="13.15" customHeight="1" x14ac:dyDescent="0.25">
      <c r="A41" s="870" t="s">
        <v>169</v>
      </c>
      <c r="B41" s="776"/>
      <c r="C41" s="776"/>
      <c r="D41" s="872">
        <f>O26+R26+U26+X26+AA26</f>
        <v>0</v>
      </c>
      <c r="E41" s="788"/>
      <c r="G41" s="873" t="s">
        <v>153</v>
      </c>
      <c r="H41" s="874"/>
      <c r="I41" s="874"/>
      <c r="J41" s="875"/>
      <c r="K41" s="263" t="s">
        <v>40</v>
      </c>
      <c r="L41" s="652" t="s">
        <v>40</v>
      </c>
      <c r="M41" s="653"/>
      <c r="N41" s="315" t="s">
        <v>40</v>
      </c>
      <c r="O41" s="652" t="s">
        <v>40</v>
      </c>
      <c r="P41" s="693"/>
      <c r="Q41" s="316" t="s">
        <v>40</v>
      </c>
      <c r="R41" s="680" t="s">
        <v>40</v>
      </c>
      <c r="S41" s="653"/>
      <c r="T41" s="315" t="s">
        <v>40</v>
      </c>
      <c r="U41" s="652" t="s">
        <v>40</v>
      </c>
      <c r="V41" s="653"/>
      <c r="W41" s="263" t="s">
        <v>40</v>
      </c>
      <c r="X41" s="652" t="s">
        <v>40</v>
      </c>
      <c r="Y41" s="653"/>
      <c r="Z41" s="317" t="s">
        <v>151</v>
      </c>
      <c r="AA41" s="678" t="s">
        <v>0</v>
      </c>
      <c r="AB41" s="679"/>
    </row>
    <row r="42" spans="1:28" ht="13.15" customHeight="1" x14ac:dyDescent="0.25">
      <c r="A42" s="871"/>
      <c r="B42" s="790"/>
      <c r="C42" s="790"/>
      <c r="D42" s="761"/>
      <c r="E42" s="762"/>
      <c r="G42" s="873" t="s">
        <v>154</v>
      </c>
      <c r="H42" s="874"/>
      <c r="I42" s="874"/>
      <c r="J42" s="890"/>
      <c r="K42" s="318" t="s">
        <v>135</v>
      </c>
      <c r="L42" s="292"/>
      <c r="M42" s="319"/>
      <c r="N42" s="291" t="s">
        <v>155</v>
      </c>
      <c r="O42" s="292"/>
      <c r="P42" s="320"/>
      <c r="Q42" s="321" t="s">
        <v>155</v>
      </c>
      <c r="R42" s="292"/>
      <c r="S42" s="319"/>
      <c r="T42" s="315" t="s">
        <v>40</v>
      </c>
      <c r="U42" s="716" t="s">
        <v>40</v>
      </c>
      <c r="V42" s="717"/>
      <c r="W42" s="263" t="s">
        <v>40</v>
      </c>
      <c r="X42" s="652" t="s">
        <v>40</v>
      </c>
      <c r="Y42" s="653"/>
      <c r="Z42" s="263" t="s">
        <v>40</v>
      </c>
      <c r="AA42" s="652" t="s">
        <v>40</v>
      </c>
      <c r="AB42" s="653"/>
    </row>
    <row r="43" spans="1:28" ht="13.15" customHeight="1" x14ac:dyDescent="0.25">
      <c r="A43" s="870" t="s">
        <v>170</v>
      </c>
      <c r="B43" s="776"/>
      <c r="C43" s="776"/>
      <c r="D43" s="872">
        <f>L36+O36+R36+U36+X36+AA36</f>
        <v>0</v>
      </c>
      <c r="E43" s="788"/>
      <c r="G43" s="873" t="s">
        <v>156</v>
      </c>
      <c r="H43" s="874"/>
      <c r="I43" s="874"/>
      <c r="J43" s="875"/>
      <c r="K43" s="263" t="s">
        <v>40</v>
      </c>
      <c r="L43" s="652" t="s">
        <v>40</v>
      </c>
      <c r="M43" s="653"/>
      <c r="N43" s="315" t="s">
        <v>40</v>
      </c>
      <c r="O43" s="652" t="s">
        <v>40</v>
      </c>
      <c r="P43" s="693"/>
      <c r="Q43" s="316" t="s">
        <v>40</v>
      </c>
      <c r="R43" s="680" t="s">
        <v>40</v>
      </c>
      <c r="S43" s="698"/>
      <c r="T43" s="322" t="s">
        <v>138</v>
      </c>
      <c r="U43" s="300"/>
      <c r="V43" s="323"/>
      <c r="W43" s="324" t="s">
        <v>40</v>
      </c>
      <c r="X43" s="652" t="s">
        <v>40</v>
      </c>
      <c r="Y43" s="653"/>
      <c r="Z43" s="263" t="s">
        <v>40</v>
      </c>
      <c r="AA43" s="652" t="s">
        <v>40</v>
      </c>
      <c r="AB43" s="653"/>
    </row>
    <row r="44" spans="1:28" ht="13.15" customHeight="1" x14ac:dyDescent="0.25">
      <c r="A44" s="871"/>
      <c r="B44" s="790"/>
      <c r="C44" s="790"/>
      <c r="D44" s="761"/>
      <c r="E44" s="762"/>
      <c r="G44" s="876" t="s">
        <v>157</v>
      </c>
      <c r="H44" s="877"/>
      <c r="I44" s="877"/>
      <c r="J44" s="878"/>
      <c r="K44" s="318" t="s">
        <v>138</v>
      </c>
      <c r="L44" s="292"/>
      <c r="M44" s="319"/>
      <c r="N44" s="291" t="s">
        <v>158</v>
      </c>
      <c r="O44" s="292"/>
      <c r="P44" s="320" t="s">
        <v>0</v>
      </c>
      <c r="Q44" s="321" t="s">
        <v>158</v>
      </c>
      <c r="R44" s="292"/>
      <c r="S44" s="319"/>
      <c r="T44" s="322" t="s">
        <v>158</v>
      </c>
      <c r="U44" s="300"/>
      <c r="V44" s="323" t="s">
        <v>0</v>
      </c>
      <c r="W44" s="263" t="s">
        <v>40</v>
      </c>
      <c r="X44" s="652" t="s">
        <v>40</v>
      </c>
      <c r="Y44" s="653"/>
      <c r="Z44" s="263" t="s">
        <v>40</v>
      </c>
      <c r="AA44" s="652" t="s">
        <v>40</v>
      </c>
      <c r="AB44" s="653"/>
    </row>
    <row r="45" spans="1:28" ht="13.15" customHeight="1" x14ac:dyDescent="0.25">
      <c r="A45" s="879" t="s">
        <v>171</v>
      </c>
      <c r="B45" s="776"/>
      <c r="C45" s="776"/>
      <c r="D45" s="882">
        <f>IF(AA51=" ",L51+O51+R51+U51+X51,AA51)</f>
        <v>0</v>
      </c>
      <c r="E45" s="788"/>
      <c r="G45" s="794" t="s">
        <v>159</v>
      </c>
      <c r="H45" s="774"/>
      <c r="I45" s="774"/>
      <c r="J45" s="795"/>
      <c r="K45" s="263">
        <v>10</v>
      </c>
      <c r="L45" s="702"/>
      <c r="M45" s="684"/>
      <c r="N45" s="315">
        <v>20</v>
      </c>
      <c r="O45" s="678" t="s">
        <v>0</v>
      </c>
      <c r="P45" s="708"/>
      <c r="Q45" s="316">
        <v>20</v>
      </c>
      <c r="R45" s="705"/>
      <c r="S45" s="679"/>
      <c r="T45" s="315">
        <v>20</v>
      </c>
      <c r="U45" s="714"/>
      <c r="V45" s="715"/>
      <c r="W45" s="263" t="s">
        <v>40</v>
      </c>
      <c r="X45" s="654" t="s">
        <v>40</v>
      </c>
      <c r="Y45" s="653"/>
      <c r="Z45" s="263" t="s">
        <v>40</v>
      </c>
      <c r="AA45" s="652" t="s">
        <v>40</v>
      </c>
      <c r="AB45" s="653"/>
    </row>
    <row r="46" spans="1:28" ht="13.15" customHeight="1" thickBot="1" x14ac:dyDescent="0.3">
      <c r="A46" s="880"/>
      <c r="B46" s="881"/>
      <c r="C46" s="881"/>
      <c r="D46" s="883"/>
      <c r="E46" s="733"/>
      <c r="G46" s="794" t="s">
        <v>160</v>
      </c>
      <c r="H46" s="774"/>
      <c r="I46" s="774"/>
      <c r="J46" s="795"/>
      <c r="K46" s="263" t="s">
        <v>40</v>
      </c>
      <c r="L46" s="652" t="s">
        <v>40</v>
      </c>
      <c r="M46" s="698"/>
      <c r="N46" s="318" t="s">
        <v>135</v>
      </c>
      <c r="O46" s="292"/>
      <c r="P46" s="320" t="s">
        <v>0</v>
      </c>
      <c r="Q46" s="321" t="s">
        <v>135</v>
      </c>
      <c r="R46" s="292"/>
      <c r="S46" s="319"/>
      <c r="T46" s="322" t="s">
        <v>135</v>
      </c>
      <c r="U46" s="300"/>
      <c r="V46" s="325"/>
      <c r="W46" s="322" t="s">
        <v>135</v>
      </c>
      <c r="X46" s="300"/>
      <c r="Y46" s="326"/>
      <c r="Z46" s="263" t="s">
        <v>40</v>
      </c>
      <c r="AA46" s="652" t="s">
        <v>40</v>
      </c>
      <c r="AB46" s="653"/>
    </row>
    <row r="47" spans="1:28" ht="13.15" customHeight="1" x14ac:dyDescent="0.25">
      <c r="A47" s="910" t="s">
        <v>85</v>
      </c>
      <c r="B47" s="911"/>
      <c r="C47" s="914" t="e">
        <f ca="1">VLOOKUP(A4,TYPY!A$1:D$65536,4,FALSE)</f>
        <v>#N/A</v>
      </c>
      <c r="D47" s="896">
        <f>IF(AA51=" ",D39+D41+D43+D45,D39+D41+D43)</f>
        <v>0</v>
      </c>
      <c r="E47" s="729"/>
      <c r="G47" s="794" t="s">
        <v>161</v>
      </c>
      <c r="H47" s="774"/>
      <c r="I47" s="774"/>
      <c r="J47" s="795"/>
      <c r="K47" s="263" t="s">
        <v>40</v>
      </c>
      <c r="L47" s="652" t="s">
        <v>40</v>
      </c>
      <c r="M47" s="653"/>
      <c r="N47" s="315" t="s">
        <v>40</v>
      </c>
      <c r="O47" s="652" t="s">
        <v>40</v>
      </c>
      <c r="P47" s="680"/>
      <c r="Q47" s="316" t="s">
        <v>40</v>
      </c>
      <c r="R47" s="680" t="s">
        <v>40</v>
      </c>
      <c r="S47" s="653"/>
      <c r="T47" s="315" t="s">
        <v>40</v>
      </c>
      <c r="U47" s="916" t="s">
        <v>40</v>
      </c>
      <c r="V47" s="719"/>
      <c r="W47" s="263">
        <v>10</v>
      </c>
      <c r="X47" s="683"/>
      <c r="Y47" s="684"/>
      <c r="Z47" s="263" t="s">
        <v>40</v>
      </c>
      <c r="AA47" s="652" t="s">
        <v>40</v>
      </c>
      <c r="AB47" s="653"/>
    </row>
    <row r="48" spans="1:28" ht="13.15" customHeight="1" thickBot="1" x14ac:dyDescent="0.3">
      <c r="A48" s="912"/>
      <c r="B48" s="913"/>
      <c r="C48" s="915"/>
      <c r="D48" s="735"/>
      <c r="E48" s="737"/>
      <c r="G48" s="794" t="s">
        <v>162</v>
      </c>
      <c r="H48" s="774"/>
      <c r="I48" s="774"/>
      <c r="J48" s="795"/>
      <c r="K48" s="263" t="s">
        <v>40</v>
      </c>
      <c r="L48" s="652" t="s">
        <v>40</v>
      </c>
      <c r="M48" s="653"/>
      <c r="N48" s="315" t="s">
        <v>40</v>
      </c>
      <c r="O48" s="652" t="s">
        <v>40</v>
      </c>
      <c r="P48" s="680"/>
      <c r="Q48" s="316" t="s">
        <v>40</v>
      </c>
      <c r="R48" s="680" t="s">
        <v>40</v>
      </c>
      <c r="S48" s="653"/>
      <c r="T48" s="315" t="s">
        <v>40</v>
      </c>
      <c r="U48" s="652" t="s">
        <v>44</v>
      </c>
      <c r="V48" s="653" t="s">
        <v>40</v>
      </c>
      <c r="W48" s="263">
        <v>10</v>
      </c>
      <c r="X48" s="678"/>
      <c r="Y48" s="679"/>
      <c r="Z48" s="263" t="s">
        <v>40</v>
      </c>
      <c r="AA48" s="652" t="s">
        <v>40</v>
      </c>
      <c r="AB48" s="653"/>
    </row>
    <row r="49" spans="1:28" ht="13.15" customHeight="1" x14ac:dyDescent="0.25">
      <c r="A49" s="897" t="s">
        <v>86</v>
      </c>
      <c r="B49" s="372"/>
      <c r="C49" s="372"/>
      <c r="D49" s="372"/>
      <c r="E49" s="733"/>
      <c r="G49" s="794" t="s">
        <v>163</v>
      </c>
      <c r="H49" s="774"/>
      <c r="I49" s="774"/>
      <c r="J49" s="795"/>
      <c r="K49" s="263" t="s">
        <v>40</v>
      </c>
      <c r="L49" s="652" t="s">
        <v>40</v>
      </c>
      <c r="M49" s="653"/>
      <c r="N49" s="315" t="s">
        <v>40</v>
      </c>
      <c r="O49" s="652" t="s">
        <v>40</v>
      </c>
      <c r="P49" s="680"/>
      <c r="Q49" s="316" t="s">
        <v>40</v>
      </c>
      <c r="R49" s="680" t="s">
        <v>40</v>
      </c>
      <c r="S49" s="653"/>
      <c r="T49" s="315" t="s">
        <v>40</v>
      </c>
      <c r="U49" s="652" t="s">
        <v>44</v>
      </c>
      <c r="V49" s="653" t="s">
        <v>40</v>
      </c>
      <c r="W49" s="263">
        <v>30</v>
      </c>
      <c r="X49" s="702"/>
      <c r="Y49" s="684"/>
      <c r="Z49" s="263" t="s">
        <v>40</v>
      </c>
      <c r="AA49" s="652" t="s">
        <v>40</v>
      </c>
      <c r="AB49" s="653"/>
    </row>
    <row r="50" spans="1:28" ht="13.15" customHeight="1" thickBot="1" x14ac:dyDescent="0.3">
      <c r="A50" s="891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372"/>
      <c r="C50" s="372"/>
      <c r="D50" s="372"/>
      <c r="E50" s="733"/>
      <c r="G50" s="892" t="s">
        <v>164</v>
      </c>
      <c r="H50" s="776"/>
      <c r="I50" s="776"/>
      <c r="J50" s="893"/>
      <c r="K50" s="327" t="s">
        <v>40</v>
      </c>
      <c r="L50" s="703" t="s">
        <v>40</v>
      </c>
      <c r="M50" s="704"/>
      <c r="N50" s="328" t="s">
        <v>40</v>
      </c>
      <c r="O50" s="709" t="s">
        <v>40</v>
      </c>
      <c r="P50" s="706"/>
      <c r="Q50" s="329" t="s">
        <v>40</v>
      </c>
      <c r="R50" s="706" t="s">
        <v>40</v>
      </c>
      <c r="S50" s="707"/>
      <c r="T50" s="328" t="s">
        <v>40</v>
      </c>
      <c r="U50" s="716" t="s">
        <v>44</v>
      </c>
      <c r="V50" s="717" t="s">
        <v>40</v>
      </c>
      <c r="W50" s="327">
        <v>30</v>
      </c>
      <c r="X50" s="917"/>
      <c r="Y50" s="918"/>
      <c r="Z50" s="327" t="s">
        <v>40</v>
      </c>
      <c r="AA50" s="654" t="s">
        <v>40</v>
      </c>
      <c r="AB50" s="655"/>
    </row>
    <row r="51" spans="1:28" ht="12.6" customHeight="1" thickBot="1" x14ac:dyDescent="0.3">
      <c r="A51" s="735"/>
      <c r="B51" s="736"/>
      <c r="C51" s="736"/>
      <c r="D51" s="736"/>
      <c r="E51" s="737"/>
      <c r="G51" s="844" t="s">
        <v>23</v>
      </c>
      <c r="H51" s="845"/>
      <c r="I51" s="845"/>
      <c r="J51" s="846"/>
      <c r="K51" s="330">
        <v>50</v>
      </c>
      <c r="L51" s="701">
        <f>SUM(L42:M45)</f>
        <v>0</v>
      </c>
      <c r="M51" s="675"/>
      <c r="N51" s="331">
        <v>100</v>
      </c>
      <c r="O51" s="700">
        <f>SUM(P39:P50)</f>
        <v>0</v>
      </c>
      <c r="P51" s="700"/>
      <c r="Q51" s="331">
        <v>100</v>
      </c>
      <c r="R51" s="700">
        <f>SUM(R42:S46)</f>
        <v>0</v>
      </c>
      <c r="S51" s="700"/>
      <c r="T51" s="331">
        <v>100</v>
      </c>
      <c r="U51" s="700">
        <f>SUM(U43:V46)</f>
        <v>0</v>
      </c>
      <c r="V51" s="700"/>
      <c r="W51" s="331">
        <v>100</v>
      </c>
      <c r="X51" s="700">
        <f>SUM(X46:Y50)</f>
        <v>0</v>
      </c>
      <c r="Y51" s="700"/>
      <c r="Z51" s="332" t="s">
        <v>151</v>
      </c>
      <c r="AA51" s="656"/>
      <c r="AB51" s="657"/>
    </row>
    <row r="52" spans="1:28" ht="3" customHeight="1" thickBot="1" x14ac:dyDescent="0.3">
      <c r="AB52" s="333"/>
    </row>
    <row r="53" spans="1:28" ht="13.9" customHeight="1" x14ac:dyDescent="0.25">
      <c r="A53" s="898" t="s">
        <v>0</v>
      </c>
      <c r="B53" s="899"/>
      <c r="C53" s="899"/>
      <c r="D53" s="899"/>
      <c r="E53" s="899"/>
      <c r="F53" s="899"/>
      <c r="G53" s="899"/>
      <c r="H53" s="899"/>
      <c r="I53" s="900"/>
      <c r="K53" s="904" t="s">
        <v>0</v>
      </c>
      <c r="L53" s="905"/>
      <c r="M53" s="905"/>
      <c r="N53" s="906"/>
      <c r="O53" s="334"/>
      <c r="Q53" s="898" t="s">
        <v>0</v>
      </c>
      <c r="R53" s="899"/>
      <c r="S53" s="899"/>
      <c r="T53" s="899"/>
      <c r="U53" s="899"/>
      <c r="V53" s="899"/>
      <c r="W53" s="899"/>
      <c r="X53" s="899"/>
      <c r="Y53" s="899"/>
      <c r="Z53" s="899"/>
      <c r="AA53" s="899"/>
      <c r="AB53" s="900"/>
    </row>
    <row r="54" spans="1:28" ht="2.4500000000000002" customHeight="1" x14ac:dyDescent="0.25">
      <c r="A54" s="901"/>
      <c r="B54" s="902"/>
      <c r="C54" s="902"/>
      <c r="D54" s="902"/>
      <c r="E54" s="902"/>
      <c r="F54" s="902"/>
      <c r="G54" s="902"/>
      <c r="H54" s="902"/>
      <c r="I54" s="903"/>
      <c r="K54" s="907"/>
      <c r="L54" s="908"/>
      <c r="M54" s="908"/>
      <c r="N54" s="909"/>
      <c r="O54" s="334"/>
      <c r="Q54" s="901"/>
      <c r="R54" s="902"/>
      <c r="S54" s="902"/>
      <c r="T54" s="902"/>
      <c r="U54" s="902"/>
      <c r="V54" s="902"/>
      <c r="W54" s="902"/>
      <c r="X54" s="902"/>
      <c r="Y54" s="902"/>
      <c r="Z54" s="902"/>
      <c r="AA54" s="902"/>
      <c r="AB54" s="903"/>
    </row>
    <row r="55" spans="1:28" ht="1.1499999999999999" customHeight="1" x14ac:dyDescent="0.25">
      <c r="A55" s="901"/>
      <c r="B55" s="902"/>
      <c r="C55" s="902"/>
      <c r="D55" s="902"/>
      <c r="E55" s="902"/>
      <c r="F55" s="902"/>
      <c r="G55" s="902"/>
      <c r="H55" s="902"/>
      <c r="I55" s="903"/>
      <c r="K55" s="907"/>
      <c r="L55" s="908"/>
      <c r="M55" s="908"/>
      <c r="N55" s="909"/>
      <c r="O55" s="334"/>
      <c r="Q55" s="901"/>
      <c r="R55" s="902"/>
      <c r="S55" s="902"/>
      <c r="T55" s="902"/>
      <c r="U55" s="902"/>
      <c r="V55" s="902"/>
      <c r="W55" s="902"/>
      <c r="X55" s="902"/>
      <c r="Y55" s="902"/>
      <c r="Z55" s="902"/>
      <c r="AA55" s="902"/>
      <c r="AB55" s="903"/>
    </row>
    <row r="56" spans="1:28" ht="11.45" customHeight="1" x14ac:dyDescent="0.25">
      <c r="A56" s="901"/>
      <c r="B56" s="902"/>
      <c r="C56" s="902"/>
      <c r="D56" s="902"/>
      <c r="E56" s="902"/>
      <c r="F56" s="902"/>
      <c r="G56" s="902"/>
      <c r="H56" s="902"/>
      <c r="I56" s="903"/>
      <c r="K56" s="907"/>
      <c r="L56" s="908"/>
      <c r="M56" s="908"/>
      <c r="N56" s="909"/>
      <c r="O56" s="334"/>
      <c r="Q56" s="901"/>
      <c r="R56" s="902"/>
      <c r="S56" s="902"/>
      <c r="T56" s="902"/>
      <c r="U56" s="902"/>
      <c r="V56" s="902"/>
      <c r="W56" s="902"/>
      <c r="X56" s="902"/>
      <c r="Y56" s="902"/>
      <c r="Z56" s="902"/>
      <c r="AA56" s="902"/>
      <c r="AB56" s="903"/>
    </row>
    <row r="57" spans="1:28" ht="11.45" customHeight="1" thickBot="1" x14ac:dyDescent="0.3">
      <c r="A57" s="894" t="s">
        <v>87</v>
      </c>
      <c r="B57" s="736"/>
      <c r="C57" s="736"/>
      <c r="D57" s="736"/>
      <c r="E57" s="736"/>
      <c r="F57" s="736"/>
      <c r="G57" s="736"/>
      <c r="H57" s="736"/>
      <c r="I57" s="737"/>
      <c r="K57" s="894" t="s">
        <v>165</v>
      </c>
      <c r="L57" s="895"/>
      <c r="M57" s="736"/>
      <c r="N57" s="737"/>
      <c r="O57" s="335"/>
      <c r="Q57" s="894" t="s">
        <v>166</v>
      </c>
      <c r="R57" s="895"/>
      <c r="S57" s="736"/>
      <c r="T57" s="736"/>
      <c r="U57" s="736"/>
      <c r="V57" s="736"/>
      <c r="W57" s="736"/>
      <c r="X57" s="736"/>
      <c r="Y57" s="736"/>
      <c r="Z57" s="736"/>
      <c r="AA57" s="336"/>
      <c r="AB57" s="337"/>
    </row>
  </sheetData>
  <sheetProtection algorithmName="SHA-512" hashValue="fWt/UlSi8TGYGikzk1s54sY0I0RtXRMSf4/ZbHreelE+3BxqafJgW3LRdV4VkEEOIMaqqt68AHoKLC9ND4D/kA==" saltValue="PqTTjWxH0DWGJxX9KUTuRA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2D00-000000000000}">
      <formula1>"PV,P,N"</formula1>
    </dataValidation>
  </dataValidations>
  <pageMargins left="0.25" right="0.25" top="0.75" bottom="0.75" header="0.3" footer="0.3"/>
  <pageSetup paperSize="9" orientation="portrait" r:id="rId1"/>
  <drawing r:id="rId2"/>
  <legacyDrawing r:id="rId3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List51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IF(Soupiska!W60="N",Soupiska!B60,"NE")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Soupiska!C60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Soupiska!E60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Soupiska!I60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Soupiska!K60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 t="s">
        <v>0</v>
      </c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Soupiska!L60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Soupiska!N60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Soupiska!P60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Soupiska!C61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Soupiska!E61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Soupiska!I61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 t="s">
        <v>0</v>
      </c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DATE(IF(MID(Soupiska!C62,1,2)*1 &gt; YEAR(TODAY())-2000, 1900, 2000) + MID(Soupiska!C62,1,2), MOD(MID(Soupiska!C62,3,2),50), MID(Soupiska!C62,5,2))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 t="s">
        <v>0</v>
      </c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Soupiska!I62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vd8t+nQobFxbwJWX+NmnGBbBGQMGBY5Ce3hjwf1bbX/BgPWYMXs++q0dnY0PwJ0tFez2mLhokq7YeTG5huS6cg==" saltValue="0d5slQezcgMx+KMzWS5kOQ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2E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List52">
    <tabColor rgb="FFDCDCDC"/>
  </sheetPr>
  <dimension ref="A1:AB57"/>
  <sheetViews>
    <sheetView workbookViewId="0">
      <selection activeCell="C25" sqref="C25:G25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IF(Soupiska!W63="N",Soupiska!B63,"NE")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Soupiska!C63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Soupiska!E63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Soupiska!I63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Soupiska!K63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 t="s">
        <v>0</v>
      </c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Soupiska!L63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Soupiska!N63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Soupiska!P63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Soupiska!C64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Soupiska!E64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Soupiska!I64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 t="s">
        <v>0</v>
      </c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DATE(IF(MID(Soupiska!C65,1,2)*1 &gt; YEAR(TODAY())-2000, 1900, 2000) + MID(Soupiska!C65,1,2), MOD(MID(Soupiska!C65,3,2),50), MID(Soupiska!C65,5,2))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 t="s">
        <v>0</v>
      </c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Soupiska!I65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vAANf1dEXTZiGtknHZzFipfOlgW8Px+qfP/ZGBXQOEPfdpmAd8XI2Yp2NjgwI7N4ixOylTfEPaZNmQwyw7dDuA==" saltValue="fgMpub3sER/6bP4fikrGxw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2F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List53">
    <tabColor rgb="FFDCDCDC"/>
  </sheetPr>
  <dimension ref="A1:AB57"/>
  <sheetViews>
    <sheetView workbookViewId="0">
      <selection activeCell="C25" sqref="C25:G25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IF(Soupiska!W66="N",Soupiska!B66,"NE")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Soupiska!C66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Soupiska!E66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Soupiska!I66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Soupiska!K66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 t="s">
        <v>0</v>
      </c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Soupiska!L66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Soupiska!N66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Soupiska!P66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Soupiska!C67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Soupiska!E67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Soupiska!I67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 t="s">
        <v>0</v>
      </c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DATE(IF(MID(Soupiska!C68,1,2)*1 &gt; YEAR(TODAY())-2000, 1900, 2000) + MID(Soupiska!C68,1,2), MOD(MID(Soupiska!C68,3,2),50), MID(Soupiska!C68,5,2))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 t="s">
        <v>0</v>
      </c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Soupiska!I68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PeHh5qxew8GVrENZv161hknqxJHYwx0OaaFEcxOe1tgJgDTTqlCIaXhKuPMu/IGM1X0yYhvRA1zhZYwTeuMAfw==" saltValue="4eIxx0PR7JtVOdXO+DCU5g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30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List54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IF(Soupiska!W69="N",Soupiska!B69,"NE")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Soupiska!C69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Soupiska!E69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Soupiska!I69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Soupiska!K69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 t="s">
        <v>0</v>
      </c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Soupiska!L69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Soupiska!N69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Soupiska!P69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Soupiska!C70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Soupiska!E70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Soupiska!I70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 t="s">
        <v>0</v>
      </c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DATE(IF(MID(Soupiska!C71,1,2)*1 &gt; YEAR(TODAY())-2000, 1900, 2000) + MID(Soupiska!C71,1,2), MOD(MID(Soupiska!C71,3,2),50), MID(Soupiska!C71,5,2))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 t="s">
        <v>0</v>
      </c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Soupiska!I71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uORlwQrHG9ZooN3kj4orU31h3g11f1Ta0UUrkoURzxiru/Vx/8JfvF2QIyiTNi3Ont+/UZnd4qGSdwDuwtGaZg==" saltValue="RZz0DsZI4S1shS370/c1xA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31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List55">
    <tabColor rgb="FFDCDCDC"/>
  </sheetPr>
  <dimension ref="A1:AB57"/>
  <sheetViews>
    <sheetView workbookViewId="0">
      <selection activeCell="C25" sqref="C25:G25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IF(Soupiska!W72="N",Soupiska!B72,"NE")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Soupiska!C72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Soupiska!E72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Soupiska!I72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Soupiska!K72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 t="s">
        <v>0</v>
      </c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Soupiska!L72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Soupiska!N72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Soupiska!P72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Soupiska!C73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Soupiska!E73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Soupiska!I73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 t="s">
        <v>0</v>
      </c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DATE(IF(MID(Soupiska!C74,1,2)*1 &gt; YEAR(TODAY())-2000, 1900, 2000) + MID(Soupiska!C74,1,2), MOD(MID(Soupiska!C74,3,2),50), MID(Soupiska!C74,5,2))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 t="s">
        <v>0</v>
      </c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Soupiska!I74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mwBUS3eSqgBqY9qtwVVuFIrFy3oXDTYGZJr2z+isDxPaNnxhyS6Ts0n6IqEZGOXgJLCgWz4483BeKJA8k43xkQ==" saltValue="7K9dD6Rj4wWb3Z2apik/xw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32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List56">
    <tabColor rgb="FFDCDCDC"/>
  </sheetPr>
  <dimension ref="A1:AB57"/>
  <sheetViews>
    <sheetView workbookViewId="0">
      <selection activeCell="AA19" sqref="AA19:AB19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IF(Soupiska!W75="N",Soupiska!B75,"NE")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Soupiska!C75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Soupiska!E75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Soupiska!I75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Soupiska!K75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 t="s">
        <v>0</v>
      </c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Soupiska!L75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Soupiska!N75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Soupiska!P75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Soupiska!C76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Soupiska!E76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Soupiska!I76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 t="s">
        <v>0</v>
      </c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DATE(IF(MID(Soupiska!C77,1,2)*1 &gt; YEAR(TODAY())-2000, 1900, 2000) + MID(Soupiska!C77,1,2), MOD(MID(Soupiska!C77,3,2),50), MID(Soupiska!C77,5,2))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 t="s">
        <v>0</v>
      </c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Soupiska!I77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1hrzW0fLsl047575YcBSkJC7Nu0BznCJ4HW7gEjsFsg3uPnK/Hx9tH3Gh8StG8/FoW76JOQDaq0uN79OZ1VupQ==" saltValue="jmXjZdYk/QU2xeaQIhDVag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33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List57">
    <tabColor rgb="FFDCDCDC"/>
  </sheetPr>
  <dimension ref="A1:AB57"/>
  <sheetViews>
    <sheetView workbookViewId="0">
      <selection activeCell="C25" sqref="C25:G25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IF(Soupiska!W78="N",Soupiska!B78,"NE")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Soupiska!C78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Soupiska!E78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Soupiska!I78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Soupiska!K78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 t="s">
        <v>0</v>
      </c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Soupiska!L78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Soupiska!N78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Soupiska!P78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Soupiska!C79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Soupiska!E79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Soupiska!I79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 t="s">
        <v>0</v>
      </c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DATE(IF(MID(Soupiska!C80,1,2)*1 &gt; YEAR(TODAY())-2000, 1900, 2000) + MID(Soupiska!C80,1,2), MOD(MID(Soupiska!C80,3,2),50), MID(Soupiska!C80,5,2))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 t="s">
        <v>0</v>
      </c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Soupiska!I80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ar+y39NkiUQ17ATQVOXWMRSv9QsHn30GiR1kJHTFGbRl4HRKFGMktXZ5Px+m7XU5Yy/cNRx8Jr1tMoGQm6omnA==" saltValue="Gf/0KWkEiW4cDPN3yuwNfQ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34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List58">
    <tabColor rgb="FFDCDCDC"/>
  </sheetPr>
  <dimension ref="A1:AB57"/>
  <sheetViews>
    <sheetView workbookViewId="0">
      <selection activeCell="C25" sqref="C25:G25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IF(Soupiska!W81="N",Soupiska!B81,"NE")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Soupiska!C81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Soupiska!E81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Soupiska!I81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Soupiska!K81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 t="s">
        <v>0</v>
      </c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Soupiska!L81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Soupiska!N81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Soupiska!P81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Soupiska!C82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Soupiska!E82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Soupiska!I82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 t="s">
        <v>0</v>
      </c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DATE(IF(MID(Soupiska!C83,1,2)*1 &gt; YEAR(TODAY())-2000, 1900, 2000) + MID(Soupiska!C83,1,2), MOD(MID(Soupiska!C83,3,2),50), MID(Soupiska!C83,5,2))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 t="s">
        <v>0</v>
      </c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Soupiska!I83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1ZdoPmvToX+lpGKLbA1M7EHWPfldlDMYl7eKRTBgY+oMSj97I1F8VfEbmCWngORyfBj4BWO50L23CrelMG9eZA==" saltValue="z1d6YtF51IkoB5kHwV/M/w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35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List59">
    <tabColor rgb="FFDCDCDC"/>
  </sheetPr>
  <dimension ref="A1:AB57"/>
  <sheetViews>
    <sheetView workbookViewId="0">
      <selection activeCell="C13" sqref="C13:G14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IF(Soupiska!W84="N",Soupiska!B84,"NE")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Soupiska!C84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Soupiska!E84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Soupiska!I84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Soupiska!K84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 t="s">
        <v>0</v>
      </c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Soupiska!L84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Soupiska!N84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Soupiska!P84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Soupiska!C85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Soupiska!E85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Soupiska!I85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 t="s">
        <v>0</v>
      </c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DATE(IF(MID(Soupiska!C86,1,2)*1 &gt; YEAR(TODAY())-2000, 1900, 2000) + MID(Soupiska!C86,1,2), MOD(MID(Soupiska!C86,3,2),50), MID(Soupiska!C86,5,2))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 t="s">
        <v>0</v>
      </c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Soupiska!I86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3ujsuzDkQbnjcPAgqwWwr5CSsVnU/Qu8hO7ejOoFawfbvUB1hlRu7fegc9erQLW/AWe/d3JvasCRVE150nYX8A==" saltValue="SPisxT3O7NV5CX6cqmOEbg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36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List60">
    <tabColor rgb="FFDCDCDC"/>
  </sheetPr>
  <dimension ref="A1:AB57"/>
  <sheetViews>
    <sheetView workbookViewId="0">
      <selection activeCell="C25" sqref="C25:G25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IF(Soupiska!W87="N",Soupiska!B87,"NE")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Soupiska!C87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Soupiska!E87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Soupiska!I87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Soupiska!K87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 t="s">
        <v>0</v>
      </c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Soupiska!L87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Soupiska!N87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Soupiska!P87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Soupiska!C88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Soupiska!E88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Soupiska!I88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 t="s">
        <v>0</v>
      </c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DATE(IF(MID(Soupiska!C89,1,2)*1 &gt; YEAR(TODAY())-2000, 1900, 2000) + MID(Soupiska!C89,1,2), MOD(MID(Soupiska!C89,3,2),50), MID(Soupiska!C89,5,2))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 t="s">
        <v>0</v>
      </c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Soupiska!I89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6OO0VRF3cW27OKr96pVlWKjCcEPjSizh1FPZSbMZQi5vJFtlKFBXl8bsIRSa5Z+2ntGYD6d/frt3p1rMjsJgIw==" saltValue="SYZZ0lp6EyPMsl+7fi8nxw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37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List61">
    <tabColor rgb="FFDCDCDC"/>
  </sheetPr>
  <dimension ref="A1:AB57"/>
  <sheetViews>
    <sheetView workbookViewId="0">
      <selection activeCell="AC53" sqref="AC53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IF(Soupiska!W90="N",Soupiska!B90,"NE")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Soupiska!C90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Soupiska!E90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Soupiska!I90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Soupiska!K90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 t="s">
        <v>0</v>
      </c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Soupiska!L90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Soupiska!N90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Soupiska!P90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Soupiska!C91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Soupiska!E91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Soupiska!I91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 t="s">
        <v>0</v>
      </c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DATE(IF(MID(Soupiska!C92,1,2)*1 &gt; YEAR(TODAY())-2000, 1900, 2000) + MID(Soupiska!C92,1,2), MOD(MID(Soupiska!C92,3,2),50), MID(Soupiska!C92,5,2))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 t="s">
        <v>0</v>
      </c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Soupiska!I92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rHeI2PLLtJQiIxBbs2zeELROjWS+Jeo5YELBOpSw3eBZb0dUDIeNlmtFg3ZugvtvFIUAu4YrUmvTobhNn6xGxg==" saltValue="zysDR/OJ1RlzL2YVXmiqPw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38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List62">
    <tabColor rgb="FFDCDCDC"/>
  </sheetPr>
  <dimension ref="A1:AB57"/>
  <sheetViews>
    <sheetView workbookViewId="0">
      <selection activeCell="C23" sqref="C23:G24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IF(Soupiska!W93="N",Soupiska!B93,"NE")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Soupiska!C93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Soupiska!E93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Soupiska!I93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Soupiska!K93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 t="s">
        <v>0</v>
      </c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Soupiska!L93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Soupiska!N93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Soupiska!P93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Soupiska!C94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Soupiska!E94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Soupiska!I94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 t="s">
        <v>0</v>
      </c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DATE(IF(MID(Soupiska!C95,1,2)*1 &gt; YEAR(TODAY())-2000, 1900, 2000) + MID(Soupiska!C95,1,2), MOD(MID(Soupiska!C95,3,2),50), MID(Soupiska!C95,5,2))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 t="s">
        <v>0</v>
      </c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Soupiska!I95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W6or7qXYVk8jtubwbhNUgpEaSX0jBy4vAj0P3Tb8caWQ6locXXyFXdQpzGPR9d0Pi5o21dZfT6l2xVQn5nzsew==" saltValue="wtBZEztT+8nXwRsela2opA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39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List63">
    <tabColor rgb="FFDCDCDC"/>
  </sheetPr>
  <dimension ref="A1:AB57"/>
  <sheetViews>
    <sheetView workbookViewId="0">
      <selection activeCell="C18" sqref="C18:G18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IF(Soupiska!W96="N",Soupiska!B96,"NE")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Soupiska!C96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Soupiska!E96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Soupiska!I96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Soupiska!K96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 t="s">
        <v>0</v>
      </c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Soupiska!L96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Soupiska!N96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Soupiska!P96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Soupiska!C97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Soupiska!E97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Soupiska!I97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 t="s">
        <v>0</v>
      </c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DATE(IF(MID(Soupiska!C98,1,2)*1 &gt; YEAR(TODAY())-2000, 1900, 2000) + MID(Soupiska!C98,1,2), MOD(MID(Soupiska!C98,3,2),50), MID(Soupiska!C98,5,2))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 t="s">
        <v>0</v>
      </c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Soupiska!I98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MeKKT+NQghztCn6mf2EmI9RIeAxQfE6TXtTu+i17FUUZzC3/II28I2r3Eot41LshC3LDXU3bxfMu7VwEh0K6mg==" saltValue="GXjVRODIUVQzRS7RZZsH+g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3A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List64">
    <tabColor rgb="FFDCDCDC"/>
  </sheetPr>
  <dimension ref="A1:AB57"/>
  <sheetViews>
    <sheetView workbookViewId="0">
      <selection activeCell="C17" sqref="C17:G17"/>
    </sheetView>
  </sheetViews>
  <sheetFormatPr defaultColWidth="8.85546875" defaultRowHeight="15" x14ac:dyDescent="0.25"/>
  <cols>
    <col min="1" max="1" width="4" customWidth="1"/>
    <col min="2" max="2" width="4.42578125" customWidth="1"/>
    <col min="3" max="3" width="4.5703125" customWidth="1"/>
    <col min="4" max="4" width="0.42578125" customWidth="1"/>
    <col min="5" max="5" width="5.42578125" customWidth="1"/>
    <col min="6" max="6" width="0.42578125" customWidth="1"/>
    <col min="7" max="7" width="4.42578125" customWidth="1"/>
    <col min="8" max="8" width="1.42578125" customWidth="1"/>
    <col min="9" max="9" width="4.85546875" customWidth="1"/>
    <col min="10" max="10" width="4.42578125" customWidth="1"/>
    <col min="11" max="11" width="4.85546875" customWidth="1"/>
    <col min="12" max="13" width="2.42578125" customWidth="1"/>
    <col min="14" max="14" width="4.85546875" customWidth="1"/>
    <col min="15" max="15" width="2.5703125" customWidth="1"/>
    <col min="16" max="16" width="2.85546875" customWidth="1"/>
    <col min="17" max="17" width="4.85546875" customWidth="1"/>
    <col min="18" max="19" width="2.42578125" customWidth="1"/>
    <col min="20" max="20" width="4.42578125" customWidth="1"/>
    <col min="21" max="22" width="2.42578125" customWidth="1"/>
    <col min="23" max="23" width="4.42578125" customWidth="1"/>
    <col min="24" max="25" width="2.42578125" customWidth="1"/>
    <col min="26" max="26" width="4.42578125" customWidth="1"/>
    <col min="27" max="27" width="2.5703125" customWidth="1"/>
    <col min="28" max="28" width="3" customWidth="1"/>
  </cols>
  <sheetData>
    <row r="1" spans="1:28" ht="19.899999999999999" customHeight="1" x14ac:dyDescent="0.35">
      <c r="H1" s="919" t="s">
        <v>196</v>
      </c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919"/>
      <c r="W1" s="919"/>
      <c r="X1" s="919"/>
      <c r="Y1" s="919"/>
      <c r="Z1" s="919"/>
      <c r="AA1" s="919"/>
      <c r="AB1" s="919"/>
    </row>
    <row r="2" spans="1:28" ht="14.45" customHeight="1" thickBot="1" x14ac:dyDescent="0.3">
      <c r="H2" s="48" t="s">
        <v>0</v>
      </c>
      <c r="I2" s="920" t="s">
        <v>1</v>
      </c>
      <c r="J2" s="921"/>
      <c r="K2" s="921"/>
      <c r="L2" s="921"/>
      <c r="M2" s="921"/>
      <c r="N2" s="921"/>
      <c r="O2" s="921"/>
      <c r="P2" s="921"/>
      <c r="Q2" s="921"/>
      <c r="R2" s="921"/>
      <c r="S2" s="921"/>
      <c r="T2" s="921"/>
      <c r="U2" s="921"/>
      <c r="V2" s="921"/>
      <c r="W2" s="921"/>
      <c r="X2" s="921"/>
      <c r="Y2" s="921"/>
      <c r="Z2" s="921"/>
      <c r="AA2" s="921"/>
      <c r="AB2" s="921"/>
    </row>
    <row r="3" spans="1:28" ht="18.600000000000001" customHeight="1" thickBot="1" x14ac:dyDescent="0.4">
      <c r="A3" s="922" t="s">
        <v>2</v>
      </c>
      <c r="B3" s="923"/>
      <c r="C3" s="924"/>
      <c r="H3" s="49" t="s">
        <v>0</v>
      </c>
      <c r="I3" s="925" t="s">
        <v>167</v>
      </c>
      <c r="J3" s="926"/>
      <c r="K3" s="926"/>
      <c r="L3" s="926"/>
      <c r="M3" s="926"/>
      <c r="N3" s="926"/>
      <c r="O3" s="926"/>
      <c r="P3" s="926"/>
      <c r="Q3" s="926"/>
      <c r="R3" s="926"/>
      <c r="S3" s="926"/>
      <c r="T3" s="926"/>
      <c r="U3" s="926"/>
      <c r="V3" s="926"/>
      <c r="W3" s="926"/>
      <c r="X3" s="926"/>
      <c r="Y3" s="926"/>
      <c r="Z3" s="926"/>
      <c r="AA3" s="926"/>
      <c r="AB3" s="926"/>
    </row>
    <row r="4" spans="1:28" ht="10.9" customHeight="1" thickBot="1" x14ac:dyDescent="0.3">
      <c r="A4" s="927" t="str">
        <f ca="1">IF(Soupiska!W99="N",Soupiska!B99,"NE")</f>
        <v>NE</v>
      </c>
      <c r="B4" s="928"/>
      <c r="C4" s="929"/>
      <c r="E4" s="934" t="s">
        <v>5</v>
      </c>
      <c r="F4" s="935"/>
      <c r="G4" s="935"/>
      <c r="H4" s="50"/>
      <c r="I4" s="938" t="s">
        <v>91</v>
      </c>
      <c r="J4" s="939"/>
      <c r="K4" s="938" t="s">
        <v>92</v>
      </c>
      <c r="L4" s="940"/>
      <c r="M4" s="939"/>
      <c r="N4" s="941" t="s">
        <v>93</v>
      </c>
      <c r="O4" s="942"/>
      <c r="P4" s="943"/>
      <c r="Q4" s="938" t="s">
        <v>94</v>
      </c>
      <c r="R4" s="940"/>
      <c r="S4" s="939"/>
      <c r="T4" s="938" t="s">
        <v>95</v>
      </c>
      <c r="U4" s="940"/>
      <c r="V4" s="939"/>
      <c r="W4" s="938" t="s">
        <v>96</v>
      </c>
      <c r="X4" s="940"/>
      <c r="Y4" s="939"/>
      <c r="Z4" s="938" t="s">
        <v>96</v>
      </c>
      <c r="AA4" s="940"/>
      <c r="AB4" s="939"/>
    </row>
    <row r="5" spans="1:28" ht="11.45" customHeight="1" thickBot="1" x14ac:dyDescent="0.3">
      <c r="A5" s="930"/>
      <c r="B5" s="928"/>
      <c r="C5" s="929"/>
      <c r="D5" s="51"/>
      <c r="E5" s="936"/>
      <c r="F5" s="937"/>
      <c r="G5" s="937"/>
      <c r="H5" s="52"/>
      <c r="I5" s="938" t="s">
        <v>97</v>
      </c>
      <c r="J5" s="939"/>
      <c r="K5" s="938" t="s">
        <v>98</v>
      </c>
      <c r="L5" s="940"/>
      <c r="M5" s="939"/>
      <c r="N5" s="944"/>
      <c r="O5" s="945"/>
      <c r="P5" s="946"/>
      <c r="Q5" s="938" t="s">
        <v>99</v>
      </c>
      <c r="R5" s="940"/>
      <c r="S5" s="939"/>
      <c r="T5" s="938" t="s">
        <v>100</v>
      </c>
      <c r="U5" s="940"/>
      <c r="V5" s="939"/>
      <c r="W5" s="938" t="s">
        <v>101</v>
      </c>
      <c r="X5" s="940"/>
      <c r="Y5" s="939"/>
      <c r="Z5" s="938" t="s">
        <v>102</v>
      </c>
      <c r="AA5" s="940"/>
      <c r="AB5" s="947"/>
    </row>
    <row r="6" spans="1:28" ht="12" customHeight="1" x14ac:dyDescent="0.25">
      <c r="A6" s="930"/>
      <c r="B6" s="928"/>
      <c r="C6" s="929"/>
      <c r="D6" s="51"/>
      <c r="E6" s="960" t="s">
        <v>20</v>
      </c>
      <c r="F6" s="961"/>
      <c r="G6" s="961"/>
      <c r="H6" s="53"/>
      <c r="I6" s="54">
        <v>40</v>
      </c>
      <c r="J6" s="147"/>
      <c r="K6" s="55">
        <v>80</v>
      </c>
      <c r="L6" s="962"/>
      <c r="M6" s="963"/>
      <c r="N6" s="56">
        <v>80</v>
      </c>
      <c r="O6" s="948"/>
      <c r="P6" s="949"/>
      <c r="Q6" s="55" t="s">
        <v>103</v>
      </c>
      <c r="R6" s="964"/>
      <c r="S6" s="949"/>
      <c r="T6" s="55">
        <v>80</v>
      </c>
      <c r="U6" s="958"/>
      <c r="V6" s="959"/>
      <c r="W6" s="57">
        <v>80</v>
      </c>
      <c r="X6" s="948"/>
      <c r="Y6" s="949"/>
      <c r="Z6" s="57">
        <v>80</v>
      </c>
      <c r="AA6" s="948"/>
      <c r="AB6" s="949"/>
    </row>
    <row r="7" spans="1:28" ht="12" customHeight="1" thickBot="1" x14ac:dyDescent="0.3">
      <c r="A7" s="931"/>
      <c r="B7" s="932"/>
      <c r="C7" s="933"/>
      <c r="D7" s="51"/>
      <c r="E7" s="950" t="s">
        <v>21</v>
      </c>
      <c r="F7" s="951"/>
      <c r="G7" s="951"/>
      <c r="H7" s="58"/>
      <c r="I7" s="59">
        <v>10</v>
      </c>
      <c r="J7" s="148"/>
      <c r="K7" s="60">
        <v>20</v>
      </c>
      <c r="L7" s="952" t="s">
        <v>0</v>
      </c>
      <c r="M7" s="953"/>
      <c r="N7" s="61">
        <v>20</v>
      </c>
      <c r="O7" s="954"/>
      <c r="P7" s="955"/>
      <c r="Q7" s="60">
        <v>20</v>
      </c>
      <c r="R7" s="956" t="s">
        <v>0</v>
      </c>
      <c r="S7" s="957"/>
      <c r="T7" s="62">
        <v>20</v>
      </c>
      <c r="U7" s="958"/>
      <c r="V7" s="959"/>
      <c r="W7" s="63">
        <v>20</v>
      </c>
      <c r="X7" s="954"/>
      <c r="Y7" s="955"/>
      <c r="Z7" s="63">
        <v>20</v>
      </c>
      <c r="AA7" s="954"/>
      <c r="AB7" s="955"/>
    </row>
    <row r="8" spans="1:28" ht="13.9" customHeight="1" thickBot="1" x14ac:dyDescent="0.3">
      <c r="A8" s="64"/>
      <c r="B8" s="64"/>
      <c r="C8" s="51"/>
      <c r="D8" s="51"/>
      <c r="E8" s="997" t="s">
        <v>23</v>
      </c>
      <c r="F8" s="998"/>
      <c r="G8" s="998"/>
      <c r="H8" s="65"/>
      <c r="I8" s="66">
        <v>50</v>
      </c>
      <c r="J8" s="67">
        <f>SUM(J6:J7)</f>
        <v>0</v>
      </c>
      <c r="K8" s="68">
        <v>100</v>
      </c>
      <c r="L8" s="979">
        <f>SUM(L6:M7)</f>
        <v>0</v>
      </c>
      <c r="M8" s="980"/>
      <c r="N8" s="68">
        <v>100</v>
      </c>
      <c r="O8" s="979">
        <f>SUM(O6:O7)</f>
        <v>0</v>
      </c>
      <c r="P8" s="980"/>
      <c r="Q8" s="68">
        <v>100</v>
      </c>
      <c r="R8" s="979">
        <f>SUM(R6:S7)</f>
        <v>0</v>
      </c>
      <c r="S8" s="980"/>
      <c r="T8" s="68">
        <v>100</v>
      </c>
      <c r="U8" s="979">
        <f>SUM(U6:V7)</f>
        <v>0</v>
      </c>
      <c r="V8" s="980"/>
      <c r="W8" s="68">
        <v>100</v>
      </c>
      <c r="X8" s="979">
        <f>SUM(X6:Y7)</f>
        <v>0</v>
      </c>
      <c r="Y8" s="980"/>
      <c r="Z8" s="68">
        <v>100</v>
      </c>
      <c r="AA8" s="979">
        <f>SUM(AA6:AB7)</f>
        <v>0</v>
      </c>
      <c r="AB8" s="980"/>
    </row>
    <row r="9" spans="1:28" ht="0.6" customHeight="1" thickBot="1" x14ac:dyDescent="0.3">
      <c r="A9" s="64"/>
      <c r="B9" s="64"/>
      <c r="C9" s="51"/>
      <c r="D9" s="51"/>
      <c r="E9" s="51"/>
      <c r="F9" s="51"/>
      <c r="G9" s="51"/>
      <c r="P9" s="69"/>
    </row>
    <row r="10" spans="1:28" ht="13.9" customHeight="1" thickBot="1" x14ac:dyDescent="0.3">
      <c r="A10" s="981" t="s">
        <v>4</v>
      </c>
      <c r="B10" s="932"/>
      <c r="C10" s="932"/>
      <c r="D10" s="932"/>
      <c r="E10" s="932"/>
      <c r="F10" s="932"/>
      <c r="G10" s="932"/>
      <c r="I10" s="982" t="s">
        <v>27</v>
      </c>
      <c r="J10" s="983"/>
      <c r="K10" s="983"/>
      <c r="L10" s="983"/>
      <c r="M10" s="984"/>
      <c r="N10" s="971" t="s">
        <v>91</v>
      </c>
      <c r="O10" s="971"/>
      <c r="P10" s="972"/>
      <c r="Q10" s="977" t="s">
        <v>104</v>
      </c>
      <c r="R10" s="975"/>
      <c r="S10" s="976"/>
      <c r="T10" s="977" t="s">
        <v>94</v>
      </c>
      <c r="U10" s="975"/>
      <c r="V10" s="976"/>
      <c r="W10" s="977" t="s">
        <v>105</v>
      </c>
      <c r="X10" s="975"/>
      <c r="Y10" s="978"/>
      <c r="Z10" s="982" t="s">
        <v>106</v>
      </c>
      <c r="AA10" s="983"/>
      <c r="AB10" s="984"/>
    </row>
    <row r="11" spans="1:28" ht="13.9" customHeight="1" thickBot="1" x14ac:dyDescent="0.3">
      <c r="A11" s="991" t="s">
        <v>10</v>
      </c>
      <c r="B11" s="923"/>
      <c r="C11" s="994">
        <f>Soupiska!C99</f>
        <v>0</v>
      </c>
      <c r="D11" s="923"/>
      <c r="E11" s="923"/>
      <c r="F11" s="923"/>
      <c r="G11" s="924"/>
      <c r="I11" s="985"/>
      <c r="J11" s="986"/>
      <c r="K11" s="986"/>
      <c r="L11" s="986"/>
      <c r="M11" s="987"/>
      <c r="N11" s="965" t="s">
        <v>97</v>
      </c>
      <c r="O11" s="966"/>
      <c r="P11" s="967"/>
      <c r="Q11" s="971" t="s">
        <v>107</v>
      </c>
      <c r="R11" s="971"/>
      <c r="S11" s="972"/>
      <c r="T11" s="973" t="s">
        <v>99</v>
      </c>
      <c r="U11" s="971"/>
      <c r="V11" s="972"/>
      <c r="W11" s="973" t="s">
        <v>108</v>
      </c>
      <c r="X11" s="971"/>
      <c r="Y11" s="974"/>
      <c r="Z11" s="985"/>
      <c r="AA11" s="986"/>
      <c r="AB11" s="987"/>
    </row>
    <row r="12" spans="1:28" ht="13.9" customHeight="1" thickBot="1" x14ac:dyDescent="0.3">
      <c r="A12" s="992"/>
      <c r="B12" s="993"/>
      <c r="C12" s="995"/>
      <c r="D12" s="993"/>
      <c r="E12" s="993"/>
      <c r="F12" s="993"/>
      <c r="G12" s="996"/>
      <c r="H12" s="70"/>
      <c r="I12" s="988"/>
      <c r="J12" s="989"/>
      <c r="K12" s="989"/>
      <c r="L12" s="989"/>
      <c r="M12" s="990"/>
      <c r="N12" s="968"/>
      <c r="O12" s="969"/>
      <c r="P12" s="970"/>
      <c r="Q12" s="975" t="s">
        <v>109</v>
      </c>
      <c r="R12" s="975"/>
      <c r="S12" s="976"/>
      <c r="T12" s="977" t="s">
        <v>110</v>
      </c>
      <c r="U12" s="975"/>
      <c r="V12" s="976"/>
      <c r="W12" s="977" t="s">
        <v>111</v>
      </c>
      <c r="X12" s="975"/>
      <c r="Y12" s="978"/>
      <c r="Z12" s="988"/>
      <c r="AA12" s="989"/>
      <c r="AB12" s="990"/>
    </row>
    <row r="13" spans="1:28" ht="13.15" customHeight="1" x14ac:dyDescent="0.25">
      <c r="A13" s="1015" t="s">
        <v>112</v>
      </c>
      <c r="B13" s="1016"/>
      <c r="C13" s="1017">
        <f>Soupiska!E99</f>
        <v>0</v>
      </c>
      <c r="D13" s="1018"/>
      <c r="E13" s="1018"/>
      <c r="F13" s="1018"/>
      <c r="G13" s="1019"/>
      <c r="I13" s="1020" t="s">
        <v>113</v>
      </c>
      <c r="J13" s="1021"/>
      <c r="K13" s="1021"/>
      <c r="L13" s="1021"/>
      <c r="M13" s="1022"/>
      <c r="N13" s="71">
        <v>10</v>
      </c>
      <c r="O13" s="1023"/>
      <c r="P13" s="1024"/>
      <c r="Q13" s="55">
        <v>10</v>
      </c>
      <c r="R13" s="999" t="s">
        <v>0</v>
      </c>
      <c r="S13" s="1000"/>
      <c r="T13" s="55">
        <v>10</v>
      </c>
      <c r="U13" s="1025" t="s">
        <v>0</v>
      </c>
      <c r="V13" s="1026"/>
      <c r="W13" s="55">
        <v>10</v>
      </c>
      <c r="X13" s="999" t="s">
        <v>0</v>
      </c>
      <c r="Y13" s="1000"/>
      <c r="Z13" s="71">
        <v>10</v>
      </c>
      <c r="AA13" s="1001"/>
      <c r="AB13" s="1002"/>
    </row>
    <row r="14" spans="1:28" ht="13.15" customHeight="1" x14ac:dyDescent="0.25">
      <c r="A14" s="1003" t="s">
        <v>114</v>
      </c>
      <c r="B14" s="1004"/>
      <c r="C14" s="995"/>
      <c r="D14" s="993"/>
      <c r="E14" s="993"/>
      <c r="F14" s="993"/>
      <c r="G14" s="996"/>
      <c r="I14" s="1005" t="s">
        <v>115</v>
      </c>
      <c r="J14" s="961"/>
      <c r="K14" s="961"/>
      <c r="L14" s="961"/>
      <c r="M14" s="1006"/>
      <c r="N14" s="72">
        <v>10</v>
      </c>
      <c r="O14" s="1007" t="s">
        <v>116</v>
      </c>
      <c r="P14" s="1008"/>
      <c r="Q14" s="72">
        <v>10</v>
      </c>
      <c r="R14" s="1007" t="s">
        <v>0</v>
      </c>
      <c r="S14" s="1008"/>
      <c r="T14" s="72" t="s">
        <v>40</v>
      </c>
      <c r="U14" s="1009" t="s">
        <v>40</v>
      </c>
      <c r="V14" s="1010"/>
      <c r="W14" s="72" t="s">
        <v>40</v>
      </c>
      <c r="X14" s="1011" t="s">
        <v>40</v>
      </c>
      <c r="Y14" s="1012"/>
      <c r="Z14" s="72">
        <v>10</v>
      </c>
      <c r="AA14" s="1013"/>
      <c r="AB14" s="1014"/>
    </row>
    <row r="15" spans="1:28" ht="13.15" customHeight="1" x14ac:dyDescent="0.25">
      <c r="A15" s="73" t="s">
        <v>22</v>
      </c>
      <c r="B15" s="74"/>
      <c r="C15" s="1027">
        <f>Soupiska!I99</f>
        <v>0</v>
      </c>
      <c r="D15" s="1028"/>
      <c r="E15" s="1028"/>
      <c r="F15" s="1028"/>
      <c r="G15" s="1029"/>
      <c r="I15" s="1005" t="s">
        <v>117</v>
      </c>
      <c r="J15" s="961"/>
      <c r="K15" s="961"/>
      <c r="L15" s="961"/>
      <c r="M15" s="1006"/>
      <c r="N15" s="72" t="s">
        <v>40</v>
      </c>
      <c r="O15" s="1011" t="s">
        <v>40</v>
      </c>
      <c r="P15" s="1012"/>
      <c r="Q15" s="72" t="s">
        <v>40</v>
      </c>
      <c r="R15" s="1011" t="s">
        <v>40</v>
      </c>
      <c r="S15" s="1012"/>
      <c r="T15" s="75">
        <v>10</v>
      </c>
      <c r="U15" s="958" t="s">
        <v>0</v>
      </c>
      <c r="V15" s="959"/>
      <c r="W15" s="72">
        <v>10</v>
      </c>
      <c r="X15" s="1030"/>
      <c r="Y15" s="1031"/>
      <c r="Z15" s="72" t="s">
        <v>40</v>
      </c>
      <c r="AA15" s="1011" t="s">
        <v>40</v>
      </c>
      <c r="AB15" s="1012"/>
    </row>
    <row r="16" spans="1:28" ht="13.15" customHeight="1" x14ac:dyDescent="0.25">
      <c r="A16" s="73" t="s">
        <v>24</v>
      </c>
      <c r="B16" s="74"/>
      <c r="C16" s="1027">
        <f>Soupiska!K99</f>
        <v>0</v>
      </c>
      <c r="D16" s="1028"/>
      <c r="E16" s="1028"/>
      <c r="F16" s="1028"/>
      <c r="G16" s="1029"/>
      <c r="I16" s="1005" t="s">
        <v>118</v>
      </c>
      <c r="J16" s="961"/>
      <c r="K16" s="961"/>
      <c r="L16" s="961"/>
      <c r="M16" s="1006"/>
      <c r="N16" s="72">
        <v>10</v>
      </c>
      <c r="O16" s="1007" t="s">
        <v>116</v>
      </c>
      <c r="P16" s="1008"/>
      <c r="Q16" s="72">
        <v>10</v>
      </c>
      <c r="R16" s="1007" t="s">
        <v>0</v>
      </c>
      <c r="S16" s="1008"/>
      <c r="T16" s="75">
        <v>10</v>
      </c>
      <c r="U16" s="958"/>
      <c r="V16" s="959" t="s">
        <v>0</v>
      </c>
      <c r="W16" s="72" t="s">
        <v>119</v>
      </c>
      <c r="X16" s="1007" t="s">
        <v>0</v>
      </c>
      <c r="Y16" s="1008"/>
      <c r="Z16" s="72">
        <v>10</v>
      </c>
      <c r="AA16" s="1013"/>
      <c r="AB16" s="1014"/>
    </row>
    <row r="17" spans="1:28" ht="13.15" customHeight="1" x14ac:dyDescent="0.25">
      <c r="A17" s="73" t="s">
        <v>120</v>
      </c>
      <c r="B17" s="74"/>
      <c r="C17" s="1032">
        <f>Soupiska!L99</f>
        <v>0</v>
      </c>
      <c r="D17" s="1033"/>
      <c r="E17" s="1033"/>
      <c r="F17" s="1033"/>
      <c r="G17" s="1034"/>
      <c r="I17" s="1005" t="s">
        <v>121</v>
      </c>
      <c r="J17" s="961"/>
      <c r="K17" s="961"/>
      <c r="L17" s="961"/>
      <c r="M17" s="1006"/>
      <c r="N17" s="72" t="s">
        <v>40</v>
      </c>
      <c r="O17" s="1011" t="s">
        <v>40</v>
      </c>
      <c r="P17" s="1012"/>
      <c r="Q17" s="72">
        <v>10</v>
      </c>
      <c r="R17" s="1007"/>
      <c r="S17" s="1008"/>
      <c r="T17" s="75">
        <v>10</v>
      </c>
      <c r="U17" s="958"/>
      <c r="V17" s="959" t="s">
        <v>0</v>
      </c>
      <c r="W17" s="72">
        <v>10</v>
      </c>
      <c r="X17" s="1030"/>
      <c r="Y17" s="1031"/>
      <c r="Z17" s="72">
        <v>10</v>
      </c>
      <c r="AA17" s="1030"/>
      <c r="AB17" s="1031"/>
    </row>
    <row r="18" spans="1:28" ht="13.15" customHeight="1" x14ac:dyDescent="0.25">
      <c r="A18" s="73" t="s">
        <v>26</v>
      </c>
      <c r="B18" s="74"/>
      <c r="C18" s="1027">
        <f>Soupiska!N99</f>
        <v>0</v>
      </c>
      <c r="D18" s="1028"/>
      <c r="E18" s="1028"/>
      <c r="F18" s="1028"/>
      <c r="G18" s="1029"/>
      <c r="I18" s="1005" t="s">
        <v>122</v>
      </c>
      <c r="J18" s="961"/>
      <c r="K18" s="961"/>
      <c r="L18" s="961"/>
      <c r="M18" s="1006"/>
      <c r="N18" s="72" t="s">
        <v>40</v>
      </c>
      <c r="O18" s="1011" t="s">
        <v>40</v>
      </c>
      <c r="P18" s="1012"/>
      <c r="Q18" s="72">
        <v>10</v>
      </c>
      <c r="R18" s="1007" t="s">
        <v>0</v>
      </c>
      <c r="S18" s="1008"/>
      <c r="T18" s="75">
        <v>10</v>
      </c>
      <c r="U18" s="958"/>
      <c r="V18" s="959" t="s">
        <v>0</v>
      </c>
      <c r="W18" s="72">
        <v>10</v>
      </c>
      <c r="X18" s="1007" t="s">
        <v>0</v>
      </c>
      <c r="Y18" s="1008"/>
      <c r="Z18" s="72" t="s">
        <v>40</v>
      </c>
      <c r="AA18" s="1011" t="s">
        <v>40</v>
      </c>
      <c r="AB18" s="1012"/>
    </row>
    <row r="19" spans="1:28" ht="13.15" customHeight="1" thickBot="1" x14ac:dyDescent="0.3">
      <c r="A19" s="76" t="s">
        <v>34</v>
      </c>
      <c r="B19" s="77"/>
      <c r="C19" s="1037">
        <f>Soupiska!P99</f>
        <v>0</v>
      </c>
      <c r="D19" s="1038"/>
      <c r="E19" s="1038"/>
      <c r="F19" s="1038"/>
      <c r="G19" s="1039"/>
      <c r="I19" s="1005" t="s">
        <v>49</v>
      </c>
      <c r="J19" s="961"/>
      <c r="K19" s="961"/>
      <c r="L19" s="961"/>
      <c r="M19" s="1006"/>
      <c r="N19" s="72">
        <v>10</v>
      </c>
      <c r="O19" s="1007" t="s">
        <v>0</v>
      </c>
      <c r="P19" s="1008"/>
      <c r="Q19" s="72">
        <v>10</v>
      </c>
      <c r="R19" s="1007" t="s">
        <v>0</v>
      </c>
      <c r="S19" s="1008"/>
      <c r="T19" s="78" t="s">
        <v>44</v>
      </c>
      <c r="U19" s="958"/>
      <c r="V19" s="959" t="s">
        <v>40</v>
      </c>
      <c r="W19" s="72" t="s">
        <v>40</v>
      </c>
      <c r="X19" s="1011" t="s">
        <v>40</v>
      </c>
      <c r="Y19" s="1012"/>
      <c r="Z19" s="72">
        <v>10</v>
      </c>
      <c r="AA19" s="1030"/>
      <c r="AB19" s="1031"/>
    </row>
    <row r="20" spans="1:28" ht="13.15" customHeight="1" thickBot="1" x14ac:dyDescent="0.3">
      <c r="A20" s="1035" t="s">
        <v>37</v>
      </c>
      <c r="B20" s="1036"/>
      <c r="C20" s="1036"/>
      <c r="D20" s="1036"/>
      <c r="E20" s="1036"/>
      <c r="F20" s="1036"/>
      <c r="G20" s="1036"/>
      <c r="I20" s="1005" t="s">
        <v>123</v>
      </c>
      <c r="J20" s="961"/>
      <c r="K20" s="961"/>
      <c r="L20" s="961"/>
      <c r="M20" s="1006"/>
      <c r="N20" s="72" t="s">
        <v>40</v>
      </c>
      <c r="O20" s="1011" t="s">
        <v>40</v>
      </c>
      <c r="P20" s="1012"/>
      <c r="Q20" s="72">
        <v>10</v>
      </c>
      <c r="R20" s="1007" t="s">
        <v>0</v>
      </c>
      <c r="S20" s="1008"/>
      <c r="T20" s="75">
        <v>10</v>
      </c>
      <c r="U20" s="958"/>
      <c r="V20" s="959" t="s">
        <v>0</v>
      </c>
      <c r="W20" s="72" t="s">
        <v>40</v>
      </c>
      <c r="X20" s="1011" t="s">
        <v>40</v>
      </c>
      <c r="Y20" s="1012"/>
      <c r="Z20" s="72" t="s">
        <v>40</v>
      </c>
      <c r="AA20" s="1011" t="s">
        <v>40</v>
      </c>
      <c r="AB20" s="1012"/>
    </row>
    <row r="21" spans="1:28" ht="13.15" customHeight="1" x14ac:dyDescent="0.25">
      <c r="A21" s="1044" t="s">
        <v>10</v>
      </c>
      <c r="B21" s="1045"/>
      <c r="C21" s="1046">
        <f>Soupiska!C100</f>
        <v>0</v>
      </c>
      <c r="D21" s="1045"/>
      <c r="E21" s="1045"/>
      <c r="F21" s="1045"/>
      <c r="G21" s="1047"/>
      <c r="I21" s="1005" t="s">
        <v>124</v>
      </c>
      <c r="J21" s="961"/>
      <c r="K21" s="961"/>
      <c r="L21" s="961"/>
      <c r="M21" s="1006"/>
      <c r="N21" s="72" t="s">
        <v>40</v>
      </c>
      <c r="O21" s="1011" t="s">
        <v>40</v>
      </c>
      <c r="P21" s="1012"/>
      <c r="Q21" s="72">
        <v>10</v>
      </c>
      <c r="R21" s="1007" t="s">
        <v>0</v>
      </c>
      <c r="S21" s="1008"/>
      <c r="T21" s="78" t="s">
        <v>40</v>
      </c>
      <c r="U21" s="1048" t="s">
        <v>44</v>
      </c>
      <c r="V21" s="1049"/>
      <c r="W21" s="72">
        <v>10</v>
      </c>
      <c r="X21" s="1007" t="s">
        <v>0</v>
      </c>
      <c r="Y21" s="1008"/>
      <c r="Z21" s="72" t="s">
        <v>40</v>
      </c>
      <c r="AA21" s="1011" t="s">
        <v>40</v>
      </c>
      <c r="AB21" s="1012"/>
    </row>
    <row r="22" spans="1:28" ht="13.15" customHeight="1" x14ac:dyDescent="0.25">
      <c r="A22" s="1040" t="s">
        <v>38</v>
      </c>
      <c r="B22" s="1041"/>
      <c r="C22" s="1042">
        <f>Soupiska!E100</f>
        <v>0</v>
      </c>
      <c r="D22" s="1041"/>
      <c r="E22" s="1041"/>
      <c r="F22" s="1041"/>
      <c r="G22" s="1043"/>
      <c r="I22" s="1005" t="s">
        <v>125</v>
      </c>
      <c r="J22" s="961"/>
      <c r="K22" s="961"/>
      <c r="L22" s="961"/>
      <c r="M22" s="1006"/>
      <c r="N22" s="72" t="s">
        <v>40</v>
      </c>
      <c r="O22" s="1011" t="s">
        <v>40</v>
      </c>
      <c r="P22" s="1012"/>
      <c r="Q22" s="72" t="s">
        <v>40</v>
      </c>
      <c r="R22" s="1011" t="s">
        <v>40</v>
      </c>
      <c r="S22" s="1012"/>
      <c r="T22" s="75">
        <v>10</v>
      </c>
      <c r="U22" s="958"/>
      <c r="V22" s="959" t="s">
        <v>0</v>
      </c>
      <c r="W22" s="72">
        <v>10</v>
      </c>
      <c r="X22" s="1007" t="s">
        <v>0</v>
      </c>
      <c r="Y22" s="1008"/>
      <c r="Z22" s="72" t="s">
        <v>40</v>
      </c>
      <c r="AA22" s="1011" t="s">
        <v>40</v>
      </c>
      <c r="AB22" s="1012"/>
    </row>
    <row r="23" spans="1:28" ht="13.15" customHeight="1" x14ac:dyDescent="0.25">
      <c r="A23" s="1052" t="s">
        <v>42</v>
      </c>
      <c r="B23" s="1053"/>
      <c r="C23" s="1056">
        <f>Soupiska!I100</f>
        <v>0</v>
      </c>
      <c r="D23" s="1053"/>
      <c r="E23" s="1053"/>
      <c r="F23" s="1053"/>
      <c r="G23" s="1057"/>
      <c r="I23" s="1005" t="s">
        <v>126</v>
      </c>
      <c r="J23" s="961"/>
      <c r="K23" s="961"/>
      <c r="L23" s="961"/>
      <c r="M23" s="1006"/>
      <c r="N23" s="72" t="s">
        <v>40</v>
      </c>
      <c r="O23" s="1011" t="s">
        <v>40</v>
      </c>
      <c r="P23" s="1012"/>
      <c r="Q23" s="72">
        <v>10</v>
      </c>
      <c r="R23" s="1007" t="s">
        <v>0</v>
      </c>
      <c r="S23" s="1008"/>
      <c r="T23" s="75">
        <v>10</v>
      </c>
      <c r="U23" s="958"/>
      <c r="V23" s="959" t="s">
        <v>0</v>
      </c>
      <c r="W23" s="72">
        <v>10</v>
      </c>
      <c r="X23" s="1007" t="s">
        <v>0</v>
      </c>
      <c r="Y23" s="1008"/>
      <c r="Z23" s="72" t="s">
        <v>40</v>
      </c>
      <c r="AA23" s="1011" t="s">
        <v>40</v>
      </c>
      <c r="AB23" s="1012"/>
    </row>
    <row r="24" spans="1:28" ht="13.15" customHeight="1" x14ac:dyDescent="0.25">
      <c r="A24" s="1054"/>
      <c r="B24" s="1055"/>
      <c r="C24" s="1058"/>
      <c r="D24" s="1055"/>
      <c r="E24" s="1055"/>
      <c r="F24" s="1055"/>
      <c r="G24" s="1059"/>
      <c r="I24" s="1005" t="s">
        <v>127</v>
      </c>
      <c r="J24" s="961"/>
      <c r="K24" s="961"/>
      <c r="L24" s="961"/>
      <c r="M24" s="1006"/>
      <c r="N24" s="72" t="s">
        <v>40</v>
      </c>
      <c r="O24" s="1011" t="s">
        <v>40</v>
      </c>
      <c r="P24" s="1012"/>
      <c r="Q24" s="72" t="s">
        <v>40</v>
      </c>
      <c r="R24" s="1011" t="s">
        <v>40</v>
      </c>
      <c r="S24" s="1012"/>
      <c r="T24" s="75">
        <v>10</v>
      </c>
      <c r="U24" s="958"/>
      <c r="V24" s="959" t="s">
        <v>116</v>
      </c>
      <c r="W24" s="72">
        <v>10</v>
      </c>
      <c r="X24" s="1050"/>
      <c r="Y24" s="1051"/>
      <c r="Z24" s="72" t="s">
        <v>40</v>
      </c>
      <c r="AA24" s="1011" t="s">
        <v>40</v>
      </c>
      <c r="AB24" s="1012"/>
    </row>
    <row r="25" spans="1:28" ht="13.15" customHeight="1" thickBot="1" x14ac:dyDescent="0.3">
      <c r="A25" s="1040" t="s">
        <v>25</v>
      </c>
      <c r="B25" s="1041"/>
      <c r="C25" s="1073" t="e">
        <f ca="1">DATE(IF(MID(Soupiska!C101,1,2)*1 &gt; YEAR(TODAY())-2000, 1900, 2000) + MID(Soupiska!C101,1,2), MOD(MID(Soupiska!C101,3,2),50), MID(Soupiska!C101,5,2))</f>
        <v>#VALUE!</v>
      </c>
      <c r="D25" s="1041"/>
      <c r="E25" s="1041"/>
      <c r="F25" s="1041"/>
      <c r="G25" s="1043"/>
      <c r="I25" s="1074" t="s">
        <v>128</v>
      </c>
      <c r="J25" s="1075"/>
      <c r="K25" s="1075"/>
      <c r="L25" s="1075"/>
      <c r="M25" s="1076"/>
      <c r="N25" s="79">
        <v>10</v>
      </c>
      <c r="O25" s="1060" t="s">
        <v>0</v>
      </c>
      <c r="P25" s="1061"/>
      <c r="Q25" s="79">
        <v>10</v>
      </c>
      <c r="R25" s="1060" t="s">
        <v>0</v>
      </c>
      <c r="S25" s="1061"/>
      <c r="T25" s="80">
        <v>10</v>
      </c>
      <c r="U25" s="958"/>
      <c r="V25" s="959" t="s">
        <v>0</v>
      </c>
      <c r="W25" s="79">
        <v>10</v>
      </c>
      <c r="X25" s="1060" t="s">
        <v>0</v>
      </c>
      <c r="Y25" s="1061"/>
      <c r="Z25" s="79">
        <v>10</v>
      </c>
      <c r="AA25" s="1062"/>
      <c r="AB25" s="1063"/>
    </row>
    <row r="26" spans="1:28" ht="13.15" customHeight="1" thickBot="1" x14ac:dyDescent="0.3">
      <c r="A26" s="1064" t="s">
        <v>47</v>
      </c>
      <c r="B26" s="1065"/>
      <c r="C26" s="1066">
        <f>Soupiska!I101</f>
        <v>0</v>
      </c>
      <c r="D26" s="1065"/>
      <c r="E26" s="1065"/>
      <c r="F26" s="1065"/>
      <c r="G26" s="1067"/>
      <c r="I26" s="1068" t="s">
        <v>23</v>
      </c>
      <c r="J26" s="1069"/>
      <c r="K26" s="1069"/>
      <c r="L26" s="1069"/>
      <c r="M26" s="1070"/>
      <c r="N26" s="81">
        <v>50</v>
      </c>
      <c r="O26" s="1071">
        <f>SUM(O13:P25)</f>
        <v>0</v>
      </c>
      <c r="P26" s="1071"/>
      <c r="Q26" s="82">
        <v>100</v>
      </c>
      <c r="R26" s="1071">
        <f>SUM(R13:S25)</f>
        <v>0</v>
      </c>
      <c r="S26" s="1071"/>
      <c r="T26" s="82">
        <v>100</v>
      </c>
      <c r="U26" s="1071">
        <f>SUM(U13:V25)</f>
        <v>0</v>
      </c>
      <c r="V26" s="1071"/>
      <c r="W26" s="82">
        <v>100</v>
      </c>
      <c r="X26" s="1071">
        <f>SUM(X13:Y25)</f>
        <v>0</v>
      </c>
      <c r="Y26" s="1071"/>
      <c r="Z26" s="82">
        <v>60</v>
      </c>
      <c r="AA26" s="1071">
        <f>SUM(AA13:AB25)</f>
        <v>0</v>
      </c>
      <c r="AB26" s="1072"/>
    </row>
    <row r="27" spans="1:28" ht="1.9" customHeight="1" thickBot="1" x14ac:dyDescent="0.3">
      <c r="A27" s="64"/>
      <c r="B27" s="64"/>
      <c r="C27" s="51"/>
      <c r="D27" s="51"/>
      <c r="E27" s="51"/>
      <c r="F27" s="51"/>
      <c r="G27" s="51"/>
      <c r="I27" s="83"/>
      <c r="J27" s="83"/>
      <c r="K27" s="83"/>
      <c r="L27" s="83"/>
      <c r="M27" s="83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3"/>
    </row>
    <row r="28" spans="1:28" ht="13.9" customHeight="1" thickBot="1" x14ac:dyDescent="0.3">
      <c r="A28" s="981" t="s">
        <v>50</v>
      </c>
      <c r="B28" s="932"/>
      <c r="C28" s="932"/>
      <c r="D28" s="932"/>
      <c r="E28" s="932"/>
      <c r="F28" s="51"/>
      <c r="G28" s="1086" t="s">
        <v>66</v>
      </c>
      <c r="H28" s="1087"/>
      <c r="I28" s="1087"/>
      <c r="J28" s="1088"/>
      <c r="K28" s="1089" t="s">
        <v>91</v>
      </c>
      <c r="L28" s="1089"/>
      <c r="M28" s="939"/>
      <c r="N28" s="1090" t="s">
        <v>129</v>
      </c>
      <c r="O28" s="1089"/>
      <c r="P28" s="1091"/>
      <c r="Q28" s="1092" t="s">
        <v>94</v>
      </c>
      <c r="R28" s="1093"/>
      <c r="S28" s="1094"/>
      <c r="T28" s="1089" t="s">
        <v>95</v>
      </c>
      <c r="U28" s="1089"/>
      <c r="V28" s="939"/>
      <c r="W28" s="1090" t="s">
        <v>130</v>
      </c>
      <c r="X28" s="1089"/>
      <c r="Y28" s="1091"/>
      <c r="Z28" s="1092" t="s">
        <v>131</v>
      </c>
      <c r="AA28" s="1093"/>
      <c r="AB28" s="1094"/>
    </row>
    <row r="29" spans="1:28" ht="13.15" customHeight="1" x14ac:dyDescent="0.25">
      <c r="A29" s="991" t="s">
        <v>52</v>
      </c>
      <c r="B29" s="923"/>
      <c r="C29" s="1077">
        <f>Soupiska!T6</f>
        <v>0</v>
      </c>
      <c r="D29" s="923"/>
      <c r="E29" s="924"/>
      <c r="F29" s="51"/>
      <c r="G29" s="1078" t="s">
        <v>132</v>
      </c>
      <c r="H29" s="1079"/>
      <c r="I29" s="1079"/>
      <c r="J29" s="1080"/>
      <c r="K29" s="85">
        <v>10</v>
      </c>
      <c r="L29" s="1081" t="s">
        <v>0</v>
      </c>
      <c r="M29" s="1082"/>
      <c r="N29" s="86">
        <v>10</v>
      </c>
      <c r="O29" s="1082" t="s">
        <v>0</v>
      </c>
      <c r="P29" s="1083"/>
      <c r="Q29" s="87">
        <v>10</v>
      </c>
      <c r="R29" s="964"/>
      <c r="S29" s="1084"/>
      <c r="T29" s="87">
        <v>10</v>
      </c>
      <c r="U29" s="958"/>
      <c r="V29" s="959"/>
      <c r="W29" s="88">
        <v>10</v>
      </c>
      <c r="X29" s="962"/>
      <c r="Y29" s="1085"/>
      <c r="Z29" s="89">
        <v>20</v>
      </c>
      <c r="AA29" s="1095" t="s">
        <v>0</v>
      </c>
      <c r="AB29" s="1096"/>
    </row>
    <row r="30" spans="1:28" ht="13.15" customHeight="1" x14ac:dyDescent="0.25">
      <c r="A30" s="992"/>
      <c r="B30" s="993"/>
      <c r="C30" s="995"/>
      <c r="D30" s="993"/>
      <c r="E30" s="996"/>
      <c r="F30" s="51"/>
      <c r="G30" s="1097" t="s">
        <v>133</v>
      </c>
      <c r="H30" s="961"/>
      <c r="I30" s="961"/>
      <c r="J30" s="1098"/>
      <c r="K30" s="90">
        <v>10</v>
      </c>
      <c r="L30" s="1099" t="s">
        <v>0</v>
      </c>
      <c r="M30" s="1100"/>
      <c r="N30" s="72">
        <v>10</v>
      </c>
      <c r="O30" s="1101"/>
      <c r="P30" s="1102"/>
      <c r="Q30" s="91">
        <v>10</v>
      </c>
      <c r="R30" s="1101"/>
      <c r="S30" s="1102"/>
      <c r="T30" s="91">
        <v>10</v>
      </c>
      <c r="U30" s="958"/>
      <c r="V30" s="959"/>
      <c r="W30" s="92">
        <v>10</v>
      </c>
      <c r="X30" s="1030"/>
      <c r="Y30" s="1103"/>
      <c r="Z30" s="93">
        <v>20</v>
      </c>
      <c r="AA30" s="1104"/>
      <c r="AB30" s="1105"/>
    </row>
    <row r="31" spans="1:28" ht="13.15" customHeight="1" x14ac:dyDescent="0.25">
      <c r="A31" s="1124" t="s">
        <v>54</v>
      </c>
      <c r="B31" s="1018"/>
      <c r="C31" s="1017">
        <f>Soupiska!P5</f>
        <v>0</v>
      </c>
      <c r="D31" s="1018"/>
      <c r="E31" s="1019"/>
      <c r="F31" s="51"/>
      <c r="G31" s="1097" t="s">
        <v>134</v>
      </c>
      <c r="H31" s="961"/>
      <c r="I31" s="961"/>
      <c r="J31" s="1098"/>
      <c r="K31" s="61" t="s">
        <v>40</v>
      </c>
      <c r="L31" s="1120" t="s">
        <v>40</v>
      </c>
      <c r="M31" s="1009"/>
      <c r="N31" s="94" t="s">
        <v>135</v>
      </c>
      <c r="O31" s="131"/>
      <c r="P31" s="132" t="s">
        <v>0</v>
      </c>
      <c r="Q31" s="95" t="s">
        <v>135</v>
      </c>
      <c r="R31" s="131"/>
      <c r="S31" s="135" t="s">
        <v>0</v>
      </c>
      <c r="T31" s="96">
        <v>10</v>
      </c>
      <c r="U31" s="958"/>
      <c r="V31" s="959" t="s">
        <v>0</v>
      </c>
      <c r="W31" s="88">
        <v>10</v>
      </c>
      <c r="X31" s="1007" t="s">
        <v>0</v>
      </c>
      <c r="Y31" s="1125"/>
      <c r="Z31" s="93">
        <v>20</v>
      </c>
      <c r="AA31" s="1104"/>
      <c r="AB31" s="1105"/>
    </row>
    <row r="32" spans="1:28" ht="13.15" customHeight="1" x14ac:dyDescent="0.25">
      <c r="A32" s="992"/>
      <c r="B32" s="993"/>
      <c r="C32" s="995"/>
      <c r="D32" s="993"/>
      <c r="E32" s="996"/>
      <c r="F32" s="51"/>
      <c r="G32" s="1097" t="s">
        <v>136</v>
      </c>
      <c r="H32" s="961"/>
      <c r="I32" s="961"/>
      <c r="J32" s="1098"/>
      <c r="K32" s="90" t="s">
        <v>137</v>
      </c>
      <c r="L32" s="1116"/>
      <c r="M32" s="1101"/>
      <c r="N32" s="97" t="s">
        <v>138</v>
      </c>
      <c r="O32" s="133"/>
      <c r="P32" s="134"/>
      <c r="Q32" s="99" t="s">
        <v>138</v>
      </c>
      <c r="R32" s="133"/>
      <c r="S32" s="136"/>
      <c r="T32" s="99" t="s">
        <v>139</v>
      </c>
      <c r="U32" s="137"/>
      <c r="V32" s="137"/>
      <c r="W32" s="98" t="s">
        <v>139</v>
      </c>
      <c r="X32" s="138"/>
      <c r="Y32" s="136"/>
      <c r="Z32" s="100" t="s">
        <v>140</v>
      </c>
      <c r="AA32" s="139"/>
      <c r="AB32" s="140" t="s">
        <v>0</v>
      </c>
    </row>
    <row r="33" spans="1:28" ht="13.15" customHeight="1" x14ac:dyDescent="0.25">
      <c r="A33" s="1106" t="s">
        <v>141</v>
      </c>
      <c r="B33" s="1018"/>
      <c r="C33" s="1017">
        <f>Soupiska!D6</f>
        <v>0</v>
      </c>
      <c r="D33" s="1018"/>
      <c r="E33" s="1019"/>
      <c r="F33" s="51"/>
      <c r="G33" s="1117" t="s">
        <v>142</v>
      </c>
      <c r="H33" s="1118"/>
      <c r="I33" s="1118"/>
      <c r="J33" s="1119"/>
      <c r="K33" s="61" t="s">
        <v>40</v>
      </c>
      <c r="L33" s="1120" t="s">
        <v>40</v>
      </c>
      <c r="M33" s="1009"/>
      <c r="N33" s="102" t="s">
        <v>40</v>
      </c>
      <c r="O33" s="1009" t="s">
        <v>40</v>
      </c>
      <c r="P33" s="1121"/>
      <c r="Q33" s="96" t="s">
        <v>40</v>
      </c>
      <c r="R33" s="1009" t="s">
        <v>40</v>
      </c>
      <c r="S33" s="1121"/>
      <c r="T33" s="96">
        <v>20</v>
      </c>
      <c r="U33" s="1122"/>
      <c r="V33" s="1123"/>
      <c r="W33" s="88">
        <v>20</v>
      </c>
      <c r="X33" s="1030"/>
      <c r="Y33" s="1103"/>
      <c r="Z33" s="93">
        <v>40</v>
      </c>
      <c r="AA33" s="141"/>
      <c r="AB33" s="140" t="s">
        <v>0</v>
      </c>
    </row>
    <row r="34" spans="1:28" ht="13.15" customHeight="1" x14ac:dyDescent="0.25">
      <c r="A34" s="992"/>
      <c r="B34" s="993"/>
      <c r="C34" s="995"/>
      <c r="D34" s="993"/>
      <c r="E34" s="996"/>
      <c r="F34" s="51"/>
      <c r="G34" s="1117" t="s">
        <v>143</v>
      </c>
      <c r="H34" s="1118"/>
      <c r="I34" s="1118"/>
      <c r="J34" s="1119"/>
      <c r="K34" s="104" t="s">
        <v>137</v>
      </c>
      <c r="L34" s="1116"/>
      <c r="M34" s="1134"/>
      <c r="N34" s="97" t="s">
        <v>138</v>
      </c>
      <c r="O34" s="133"/>
      <c r="P34" s="134" t="s">
        <v>0</v>
      </c>
      <c r="Q34" s="99" t="s">
        <v>138</v>
      </c>
      <c r="R34" s="133"/>
      <c r="S34" s="136" t="s">
        <v>0</v>
      </c>
      <c r="T34" s="105" t="s">
        <v>139</v>
      </c>
      <c r="U34" s="137"/>
      <c r="V34" s="137"/>
      <c r="W34" s="98" t="s">
        <v>139</v>
      </c>
      <c r="X34" s="138"/>
      <c r="Y34" s="136"/>
      <c r="Z34" s="100" t="s">
        <v>140</v>
      </c>
      <c r="AA34" s="139"/>
      <c r="AB34" s="140" t="s">
        <v>0</v>
      </c>
    </row>
    <row r="35" spans="1:28" ht="13.15" customHeight="1" thickBot="1" x14ac:dyDescent="0.3">
      <c r="A35" s="1106" t="s">
        <v>58</v>
      </c>
      <c r="B35" s="1018"/>
      <c r="C35" s="1017">
        <f>Soupiska!P6</f>
        <v>0</v>
      </c>
      <c r="D35" s="1018"/>
      <c r="E35" s="1019"/>
      <c r="F35" s="51"/>
      <c r="G35" s="1108" t="s">
        <v>144</v>
      </c>
      <c r="H35" s="951"/>
      <c r="I35" s="951"/>
      <c r="J35" s="1109"/>
      <c r="K35" s="106" t="s">
        <v>44</v>
      </c>
      <c r="L35" s="1110" t="s">
        <v>44</v>
      </c>
      <c r="M35" s="1111"/>
      <c r="N35" s="107" t="s">
        <v>138</v>
      </c>
      <c r="O35" s="131"/>
      <c r="P35" s="132" t="s">
        <v>0</v>
      </c>
      <c r="Q35" s="108" t="s">
        <v>138</v>
      </c>
      <c r="R35" s="131"/>
      <c r="S35" s="135" t="s">
        <v>0</v>
      </c>
      <c r="T35" s="109" t="s">
        <v>44</v>
      </c>
      <c r="U35" s="1112" t="s">
        <v>44</v>
      </c>
      <c r="V35" s="1113"/>
      <c r="W35" s="88" t="s">
        <v>44</v>
      </c>
      <c r="X35" s="1114" t="s">
        <v>44</v>
      </c>
      <c r="Y35" s="1115"/>
      <c r="Z35" s="110" t="s">
        <v>44</v>
      </c>
      <c r="AA35" s="1112" t="s">
        <v>44</v>
      </c>
      <c r="AB35" s="1126"/>
    </row>
    <row r="36" spans="1:28" ht="13.15" customHeight="1" thickBot="1" x14ac:dyDescent="0.3">
      <c r="A36" s="931"/>
      <c r="B36" s="932"/>
      <c r="C36" s="1107"/>
      <c r="D36" s="932"/>
      <c r="E36" s="933"/>
      <c r="F36" s="51"/>
      <c r="G36" s="1127" t="s">
        <v>23</v>
      </c>
      <c r="H36" s="998"/>
      <c r="I36" s="998"/>
      <c r="J36" s="1128"/>
      <c r="K36" s="111">
        <v>50</v>
      </c>
      <c r="L36" s="1129">
        <f>SUM(L29:M35)</f>
        <v>0</v>
      </c>
      <c r="M36" s="1130"/>
      <c r="N36" s="112">
        <v>100</v>
      </c>
      <c r="O36" s="1129">
        <f>SUM(O29:P35)</f>
        <v>0</v>
      </c>
      <c r="P36" s="1131"/>
      <c r="Q36" s="113">
        <v>100</v>
      </c>
      <c r="R36" s="1129">
        <f>SUM(R29:S35)</f>
        <v>0</v>
      </c>
      <c r="S36" s="1131"/>
      <c r="T36" s="111">
        <v>100</v>
      </c>
      <c r="U36" s="1129">
        <f>SUM(U29:V35)</f>
        <v>0</v>
      </c>
      <c r="V36" s="1130"/>
      <c r="W36" s="112">
        <v>100</v>
      </c>
      <c r="X36" s="1132">
        <f>SUM(X29:Y35)</f>
        <v>0</v>
      </c>
      <c r="Y36" s="1133"/>
      <c r="Z36" s="113">
        <v>200</v>
      </c>
      <c r="AA36" s="1129">
        <f>SUM(AA29:AB35)</f>
        <v>0</v>
      </c>
      <c r="AB36" s="1131"/>
    </row>
    <row r="37" spans="1:28" ht="1.9" customHeight="1" thickBot="1" x14ac:dyDescent="0.3">
      <c r="A37" s="64" t="s">
        <v>0</v>
      </c>
      <c r="B37" s="64"/>
      <c r="C37" s="51"/>
      <c r="D37" s="51"/>
      <c r="E37" s="51"/>
      <c r="F37" s="51"/>
      <c r="G37" s="51"/>
      <c r="I37" s="64" t="s">
        <v>0</v>
      </c>
      <c r="J37" s="64"/>
      <c r="K37" s="64"/>
      <c r="L37" s="64"/>
      <c r="M37" s="64"/>
      <c r="N37" s="64"/>
      <c r="O37" s="64"/>
      <c r="P37" s="61" t="s">
        <v>0</v>
      </c>
      <c r="Q37" s="64"/>
      <c r="R37" s="64"/>
      <c r="S37" s="114" t="s">
        <v>0</v>
      </c>
      <c r="T37" s="114" t="s">
        <v>0</v>
      </c>
      <c r="U37" s="114"/>
      <c r="V37" s="114" t="s">
        <v>0</v>
      </c>
      <c r="W37" s="114" t="s">
        <v>0</v>
      </c>
      <c r="X37" s="114"/>
      <c r="Y37" s="114" t="s">
        <v>0</v>
      </c>
      <c r="Z37" s="114" t="s">
        <v>0</v>
      </c>
      <c r="AA37" s="114"/>
      <c r="AB37" s="114" t="s">
        <v>0</v>
      </c>
    </row>
    <row r="38" spans="1:28" ht="13.9" customHeight="1" thickBot="1" x14ac:dyDescent="0.3">
      <c r="A38" s="1146" t="s">
        <v>75</v>
      </c>
      <c r="B38" s="932"/>
      <c r="C38" s="932"/>
      <c r="D38" s="932"/>
      <c r="E38" s="932"/>
      <c r="G38" s="1147" t="s">
        <v>145</v>
      </c>
      <c r="H38" s="1148"/>
      <c r="I38" s="1148"/>
      <c r="J38" s="1149"/>
      <c r="K38" s="1090" t="s">
        <v>97</v>
      </c>
      <c r="L38" s="1089"/>
      <c r="M38" s="939"/>
      <c r="N38" s="1089" t="s">
        <v>146</v>
      </c>
      <c r="O38" s="1089"/>
      <c r="P38" s="1091"/>
      <c r="Q38" s="1150" t="s">
        <v>147</v>
      </c>
      <c r="R38" s="1089"/>
      <c r="S38" s="939"/>
      <c r="T38" s="1089" t="s">
        <v>148</v>
      </c>
      <c r="U38" s="1089"/>
      <c r="V38" s="1091"/>
      <c r="W38" s="1090" t="s">
        <v>149</v>
      </c>
      <c r="X38" s="1089"/>
      <c r="Y38" s="939"/>
      <c r="Z38" s="1089" t="s">
        <v>106</v>
      </c>
      <c r="AA38" s="1089"/>
      <c r="AB38" s="939"/>
    </row>
    <row r="39" spans="1:28" ht="13.15" customHeight="1" x14ac:dyDescent="0.25">
      <c r="A39" s="1135" t="s">
        <v>168</v>
      </c>
      <c r="B39" s="1136"/>
      <c r="C39" s="1136"/>
      <c r="D39" s="1138">
        <f>J8+L8+O8+R8+U8+X8+AA8</f>
        <v>0</v>
      </c>
      <c r="E39" s="924"/>
      <c r="G39" s="1139" t="s">
        <v>150</v>
      </c>
      <c r="H39" s="1140"/>
      <c r="I39" s="1140"/>
      <c r="J39" s="1141"/>
      <c r="K39" s="72" t="s">
        <v>40</v>
      </c>
      <c r="L39" s="1142" t="s">
        <v>40</v>
      </c>
      <c r="M39" s="1143"/>
      <c r="N39" s="115" t="s">
        <v>40</v>
      </c>
      <c r="O39" s="1142" t="s">
        <v>40</v>
      </c>
      <c r="P39" s="1144"/>
      <c r="Q39" s="103" t="s">
        <v>40</v>
      </c>
      <c r="R39" s="1145" t="s">
        <v>40</v>
      </c>
      <c r="S39" s="1143"/>
      <c r="T39" s="115" t="s">
        <v>40</v>
      </c>
      <c r="U39" s="1142" t="s">
        <v>40</v>
      </c>
      <c r="V39" s="1143"/>
      <c r="W39" s="72" t="s">
        <v>40</v>
      </c>
      <c r="X39" s="1142" t="s">
        <v>40</v>
      </c>
      <c r="Y39" s="1143"/>
      <c r="Z39" s="116" t="s">
        <v>151</v>
      </c>
      <c r="AA39" s="1081" t="s">
        <v>0</v>
      </c>
      <c r="AB39" s="1151"/>
    </row>
    <row r="40" spans="1:28" ht="13.15" customHeight="1" x14ac:dyDescent="0.25">
      <c r="A40" s="1137"/>
      <c r="B40" s="1021"/>
      <c r="C40" s="1021"/>
      <c r="D40" s="995"/>
      <c r="E40" s="996"/>
      <c r="G40" s="1152" t="s">
        <v>152</v>
      </c>
      <c r="H40" s="1153"/>
      <c r="I40" s="1153"/>
      <c r="J40" s="1154"/>
      <c r="K40" s="72" t="s">
        <v>40</v>
      </c>
      <c r="L40" s="1120" t="s">
        <v>40</v>
      </c>
      <c r="M40" s="1010"/>
      <c r="N40" s="115" t="s">
        <v>40</v>
      </c>
      <c r="O40" s="1120" t="s">
        <v>40</v>
      </c>
      <c r="P40" s="1155"/>
      <c r="Q40" s="103" t="s">
        <v>40</v>
      </c>
      <c r="R40" s="1009" t="s">
        <v>40</v>
      </c>
      <c r="S40" s="1010"/>
      <c r="T40" s="115" t="s">
        <v>40</v>
      </c>
      <c r="U40" s="1120" t="s">
        <v>40</v>
      </c>
      <c r="V40" s="1010"/>
      <c r="W40" s="72" t="s">
        <v>40</v>
      </c>
      <c r="X40" s="1120" t="s">
        <v>40</v>
      </c>
      <c r="Y40" s="1010"/>
      <c r="Z40" s="116" t="s">
        <v>151</v>
      </c>
      <c r="AA40" s="1099" t="s">
        <v>0</v>
      </c>
      <c r="AB40" s="1156"/>
    </row>
    <row r="41" spans="1:28" ht="13.15" customHeight="1" x14ac:dyDescent="0.25">
      <c r="A41" s="1160" t="s">
        <v>169</v>
      </c>
      <c r="B41" s="951"/>
      <c r="C41" s="951"/>
      <c r="D41" s="1161">
        <f>O26+R26+U26+X26+AA26</f>
        <v>0</v>
      </c>
      <c r="E41" s="1019"/>
      <c r="G41" s="1152" t="s">
        <v>153</v>
      </c>
      <c r="H41" s="1153"/>
      <c r="I41" s="1153"/>
      <c r="J41" s="1154"/>
      <c r="K41" s="72" t="s">
        <v>40</v>
      </c>
      <c r="L41" s="1120" t="s">
        <v>40</v>
      </c>
      <c r="M41" s="1010"/>
      <c r="N41" s="115" t="s">
        <v>40</v>
      </c>
      <c r="O41" s="1120" t="s">
        <v>40</v>
      </c>
      <c r="P41" s="1155"/>
      <c r="Q41" s="103" t="s">
        <v>40</v>
      </c>
      <c r="R41" s="1009" t="s">
        <v>40</v>
      </c>
      <c r="S41" s="1010"/>
      <c r="T41" s="115" t="s">
        <v>40</v>
      </c>
      <c r="U41" s="1120" t="s">
        <v>40</v>
      </c>
      <c r="V41" s="1010"/>
      <c r="W41" s="72" t="s">
        <v>40</v>
      </c>
      <c r="X41" s="1120" t="s">
        <v>40</v>
      </c>
      <c r="Y41" s="1010"/>
      <c r="Z41" s="116" t="s">
        <v>151</v>
      </c>
      <c r="AA41" s="1099" t="s">
        <v>0</v>
      </c>
      <c r="AB41" s="1156"/>
    </row>
    <row r="42" spans="1:28" ht="13.15" customHeight="1" x14ac:dyDescent="0.25">
      <c r="A42" s="1137"/>
      <c r="B42" s="1021"/>
      <c r="C42" s="1021"/>
      <c r="D42" s="995"/>
      <c r="E42" s="996"/>
      <c r="G42" s="1152" t="s">
        <v>154</v>
      </c>
      <c r="H42" s="1153"/>
      <c r="I42" s="1153"/>
      <c r="J42" s="1157"/>
      <c r="K42" s="117" t="s">
        <v>135</v>
      </c>
      <c r="L42" s="133"/>
      <c r="M42" s="144"/>
      <c r="N42" s="97" t="s">
        <v>155</v>
      </c>
      <c r="O42" s="133"/>
      <c r="P42" s="143"/>
      <c r="Q42" s="101" t="s">
        <v>155</v>
      </c>
      <c r="R42" s="133"/>
      <c r="S42" s="144"/>
      <c r="T42" s="115" t="s">
        <v>40</v>
      </c>
      <c r="U42" s="1158" t="s">
        <v>40</v>
      </c>
      <c r="V42" s="1159"/>
      <c r="W42" s="72" t="s">
        <v>40</v>
      </c>
      <c r="X42" s="1120" t="s">
        <v>40</v>
      </c>
      <c r="Y42" s="1010"/>
      <c r="Z42" s="72" t="s">
        <v>40</v>
      </c>
      <c r="AA42" s="1120" t="s">
        <v>40</v>
      </c>
      <c r="AB42" s="1010"/>
    </row>
    <row r="43" spans="1:28" ht="13.15" customHeight="1" x14ac:dyDescent="0.25">
      <c r="A43" s="1160" t="s">
        <v>170</v>
      </c>
      <c r="B43" s="951"/>
      <c r="C43" s="951"/>
      <c r="D43" s="1161">
        <f>L36+O36+R36+U36+X36+AA36</f>
        <v>0</v>
      </c>
      <c r="E43" s="1019"/>
      <c r="G43" s="1152" t="s">
        <v>156</v>
      </c>
      <c r="H43" s="1153"/>
      <c r="I43" s="1153"/>
      <c r="J43" s="1154"/>
      <c r="K43" s="72" t="s">
        <v>40</v>
      </c>
      <c r="L43" s="1120" t="s">
        <v>40</v>
      </c>
      <c r="M43" s="1010"/>
      <c r="N43" s="115" t="s">
        <v>40</v>
      </c>
      <c r="O43" s="1120" t="s">
        <v>40</v>
      </c>
      <c r="P43" s="1155"/>
      <c r="Q43" s="103" t="s">
        <v>40</v>
      </c>
      <c r="R43" s="1009" t="s">
        <v>40</v>
      </c>
      <c r="S43" s="1171"/>
      <c r="T43" s="118" t="s">
        <v>138</v>
      </c>
      <c r="U43" s="139"/>
      <c r="V43" s="145"/>
      <c r="W43" s="119" t="s">
        <v>40</v>
      </c>
      <c r="X43" s="1120" t="s">
        <v>40</v>
      </c>
      <c r="Y43" s="1010"/>
      <c r="Z43" s="72" t="s">
        <v>40</v>
      </c>
      <c r="AA43" s="1120" t="s">
        <v>40</v>
      </c>
      <c r="AB43" s="1010"/>
    </row>
    <row r="44" spans="1:28" ht="13.15" customHeight="1" x14ac:dyDescent="0.25">
      <c r="A44" s="1137"/>
      <c r="B44" s="1021"/>
      <c r="C44" s="1021"/>
      <c r="D44" s="995"/>
      <c r="E44" s="996"/>
      <c r="G44" s="1172" t="s">
        <v>157</v>
      </c>
      <c r="H44" s="1173"/>
      <c r="I44" s="1173"/>
      <c r="J44" s="1174"/>
      <c r="K44" s="117" t="s">
        <v>138</v>
      </c>
      <c r="L44" s="133"/>
      <c r="M44" s="144"/>
      <c r="N44" s="97" t="s">
        <v>158</v>
      </c>
      <c r="O44" s="133"/>
      <c r="P44" s="143" t="s">
        <v>0</v>
      </c>
      <c r="Q44" s="101" t="s">
        <v>158</v>
      </c>
      <c r="R44" s="133"/>
      <c r="S44" s="144"/>
      <c r="T44" s="118" t="s">
        <v>158</v>
      </c>
      <c r="U44" s="139"/>
      <c r="V44" s="145" t="s">
        <v>0</v>
      </c>
      <c r="W44" s="72" t="s">
        <v>40</v>
      </c>
      <c r="X44" s="1120" t="s">
        <v>40</v>
      </c>
      <c r="Y44" s="1010"/>
      <c r="Z44" s="72" t="s">
        <v>40</v>
      </c>
      <c r="AA44" s="1120" t="s">
        <v>40</v>
      </c>
      <c r="AB44" s="1010"/>
    </row>
    <row r="45" spans="1:28" ht="13.15" customHeight="1" x14ac:dyDescent="0.25">
      <c r="A45" s="1162" t="s">
        <v>171</v>
      </c>
      <c r="B45" s="951"/>
      <c r="C45" s="951"/>
      <c r="D45" s="1165">
        <f>IF(AA51=" ",L51+O51+R51+U51+X51,AA51)</f>
        <v>0</v>
      </c>
      <c r="E45" s="1019"/>
      <c r="G45" s="1005" t="s">
        <v>159</v>
      </c>
      <c r="H45" s="961"/>
      <c r="I45" s="961"/>
      <c r="J45" s="1006"/>
      <c r="K45" s="72">
        <v>10</v>
      </c>
      <c r="L45" s="1116"/>
      <c r="M45" s="1134"/>
      <c r="N45" s="115">
        <v>20</v>
      </c>
      <c r="O45" s="1099" t="s">
        <v>0</v>
      </c>
      <c r="P45" s="1167"/>
      <c r="Q45" s="103">
        <v>20</v>
      </c>
      <c r="R45" s="1100"/>
      <c r="S45" s="1156"/>
      <c r="T45" s="115">
        <v>20</v>
      </c>
      <c r="U45" s="1168"/>
      <c r="V45" s="1169"/>
      <c r="W45" s="72" t="s">
        <v>40</v>
      </c>
      <c r="X45" s="1170" t="s">
        <v>40</v>
      </c>
      <c r="Y45" s="1010"/>
      <c r="Z45" s="72" t="s">
        <v>40</v>
      </c>
      <c r="AA45" s="1120" t="s">
        <v>40</v>
      </c>
      <c r="AB45" s="1010"/>
    </row>
    <row r="46" spans="1:28" ht="13.15" customHeight="1" thickBot="1" x14ac:dyDescent="0.3">
      <c r="A46" s="1163"/>
      <c r="B46" s="1164"/>
      <c r="C46" s="1164"/>
      <c r="D46" s="1166"/>
      <c r="E46" s="929"/>
      <c r="G46" s="1005" t="s">
        <v>160</v>
      </c>
      <c r="H46" s="961"/>
      <c r="I46" s="961"/>
      <c r="J46" s="1006"/>
      <c r="K46" s="72" t="s">
        <v>40</v>
      </c>
      <c r="L46" s="1120" t="s">
        <v>40</v>
      </c>
      <c r="M46" s="1171"/>
      <c r="N46" s="117" t="s">
        <v>135</v>
      </c>
      <c r="O46" s="133"/>
      <c r="P46" s="143" t="s">
        <v>0</v>
      </c>
      <c r="Q46" s="101" t="s">
        <v>135</v>
      </c>
      <c r="R46" s="133"/>
      <c r="S46" s="144"/>
      <c r="T46" s="118" t="s">
        <v>135</v>
      </c>
      <c r="U46" s="139"/>
      <c r="V46" s="146"/>
      <c r="W46" s="118" t="s">
        <v>135</v>
      </c>
      <c r="X46" s="139"/>
      <c r="Y46" s="142"/>
      <c r="Z46" s="72" t="s">
        <v>40</v>
      </c>
      <c r="AA46" s="1120" t="s">
        <v>40</v>
      </c>
      <c r="AB46" s="1010"/>
    </row>
    <row r="47" spans="1:28" ht="13.15" customHeight="1" x14ac:dyDescent="0.25">
      <c r="A47" s="1176" t="s">
        <v>85</v>
      </c>
      <c r="B47" s="1177"/>
      <c r="C47" s="1180" t="e">
        <f ca="1">VLOOKUP(A4,TYPY!A$1:D$65536,4,FALSE)</f>
        <v>#N/A</v>
      </c>
      <c r="D47" s="1182">
        <f>IF(AA51=" ",D39+D41+D43+D45,D39+D41+D43)</f>
        <v>0</v>
      </c>
      <c r="E47" s="924"/>
      <c r="G47" s="1005" t="s">
        <v>161</v>
      </c>
      <c r="H47" s="961"/>
      <c r="I47" s="961"/>
      <c r="J47" s="1006"/>
      <c r="K47" s="72" t="s">
        <v>40</v>
      </c>
      <c r="L47" s="1120" t="s">
        <v>40</v>
      </c>
      <c r="M47" s="1010"/>
      <c r="N47" s="115" t="s">
        <v>40</v>
      </c>
      <c r="O47" s="1120" t="s">
        <v>40</v>
      </c>
      <c r="P47" s="1009"/>
      <c r="Q47" s="103" t="s">
        <v>40</v>
      </c>
      <c r="R47" s="1009" t="s">
        <v>40</v>
      </c>
      <c r="S47" s="1010"/>
      <c r="T47" s="115" t="s">
        <v>40</v>
      </c>
      <c r="U47" s="1183" t="s">
        <v>40</v>
      </c>
      <c r="V47" s="1049"/>
      <c r="W47" s="72">
        <v>10</v>
      </c>
      <c r="X47" s="1184"/>
      <c r="Y47" s="1134"/>
      <c r="Z47" s="72" t="s">
        <v>40</v>
      </c>
      <c r="AA47" s="1120" t="s">
        <v>40</v>
      </c>
      <c r="AB47" s="1010"/>
    </row>
    <row r="48" spans="1:28" ht="13.15" customHeight="1" thickBot="1" x14ac:dyDescent="0.3">
      <c r="A48" s="1178"/>
      <c r="B48" s="1179"/>
      <c r="C48" s="1181"/>
      <c r="D48" s="931"/>
      <c r="E48" s="933"/>
      <c r="G48" s="1005" t="s">
        <v>162</v>
      </c>
      <c r="H48" s="961"/>
      <c r="I48" s="961"/>
      <c r="J48" s="1006"/>
      <c r="K48" s="72" t="s">
        <v>40</v>
      </c>
      <c r="L48" s="1120" t="s">
        <v>40</v>
      </c>
      <c r="M48" s="1010"/>
      <c r="N48" s="115" t="s">
        <v>40</v>
      </c>
      <c r="O48" s="1120" t="s">
        <v>40</v>
      </c>
      <c r="P48" s="1009"/>
      <c r="Q48" s="103" t="s">
        <v>40</v>
      </c>
      <c r="R48" s="1009" t="s">
        <v>40</v>
      </c>
      <c r="S48" s="1010"/>
      <c r="T48" s="115" t="s">
        <v>40</v>
      </c>
      <c r="U48" s="1120" t="s">
        <v>44</v>
      </c>
      <c r="V48" s="1010" t="s">
        <v>40</v>
      </c>
      <c r="W48" s="72">
        <v>10</v>
      </c>
      <c r="X48" s="1099"/>
      <c r="Y48" s="1156"/>
      <c r="Z48" s="72" t="s">
        <v>40</v>
      </c>
      <c r="AA48" s="1120" t="s">
        <v>40</v>
      </c>
      <c r="AB48" s="1010"/>
    </row>
    <row r="49" spans="1:28" ht="13.15" customHeight="1" x14ac:dyDescent="0.25">
      <c r="A49" s="1175" t="s">
        <v>86</v>
      </c>
      <c r="B49" s="928"/>
      <c r="C49" s="928"/>
      <c r="D49" s="928"/>
      <c r="E49" s="929"/>
      <c r="G49" s="1005" t="s">
        <v>163</v>
      </c>
      <c r="H49" s="961"/>
      <c r="I49" s="961"/>
      <c r="J49" s="1006"/>
      <c r="K49" s="72" t="s">
        <v>40</v>
      </c>
      <c r="L49" s="1120" t="s">
        <v>40</v>
      </c>
      <c r="M49" s="1010"/>
      <c r="N49" s="115" t="s">
        <v>40</v>
      </c>
      <c r="O49" s="1120" t="s">
        <v>40</v>
      </c>
      <c r="P49" s="1009"/>
      <c r="Q49" s="103" t="s">
        <v>40</v>
      </c>
      <c r="R49" s="1009" t="s">
        <v>40</v>
      </c>
      <c r="S49" s="1010"/>
      <c r="T49" s="115" t="s">
        <v>40</v>
      </c>
      <c r="U49" s="1120" t="s">
        <v>44</v>
      </c>
      <c r="V49" s="1010" t="s">
        <v>40</v>
      </c>
      <c r="W49" s="72">
        <v>30</v>
      </c>
      <c r="X49" s="1116"/>
      <c r="Y49" s="1134"/>
      <c r="Z49" s="72" t="s">
        <v>40</v>
      </c>
      <c r="AA49" s="1120" t="s">
        <v>40</v>
      </c>
      <c r="AB49" s="1010"/>
    </row>
    <row r="50" spans="1:28" ht="13.15" customHeight="1" thickBot="1" x14ac:dyDescent="0.3">
      <c r="A50" s="1206" t="str">
        <f>IF(D47&gt;0,IFERROR(IF(C47=300,VLOOKUP(D47,TYPY!$B$44:$C$135,2,FALSE),IF(C47=200,VLOOKUP(D47,TYPY!$N$44:$O$105,2,FALSE),IF(C47=150,VLOOKUP(D47,TYPY!$L$44:$M$90,2,FALSE),IF(C47=100,VLOOKUP(D47,TYPY!$F$44:$G$75,2,FALSE),IF(C47=60,IF(D45="N","N",VLOOKUP(D47,TYPY!$J$44:$K$63,2,FALSE)),"N"))))),"N")," ")</f>
        <v xml:space="preserve"> </v>
      </c>
      <c r="B50" s="928"/>
      <c r="C50" s="928"/>
      <c r="D50" s="928"/>
      <c r="E50" s="929"/>
      <c r="G50" s="1207" t="s">
        <v>164</v>
      </c>
      <c r="H50" s="951"/>
      <c r="I50" s="951"/>
      <c r="J50" s="1208"/>
      <c r="K50" s="120" t="s">
        <v>40</v>
      </c>
      <c r="L50" s="1209" t="s">
        <v>40</v>
      </c>
      <c r="M50" s="1210"/>
      <c r="N50" s="121" t="s">
        <v>40</v>
      </c>
      <c r="O50" s="1211" t="s">
        <v>40</v>
      </c>
      <c r="P50" s="1212"/>
      <c r="Q50" s="122" t="s">
        <v>40</v>
      </c>
      <c r="R50" s="1212" t="s">
        <v>40</v>
      </c>
      <c r="S50" s="1213"/>
      <c r="T50" s="121" t="s">
        <v>40</v>
      </c>
      <c r="U50" s="1158" t="s">
        <v>44</v>
      </c>
      <c r="V50" s="1159" t="s">
        <v>40</v>
      </c>
      <c r="W50" s="120">
        <v>30</v>
      </c>
      <c r="X50" s="1199"/>
      <c r="Y50" s="1200"/>
      <c r="Z50" s="120" t="s">
        <v>40</v>
      </c>
      <c r="AA50" s="1170" t="s">
        <v>40</v>
      </c>
      <c r="AB50" s="1201"/>
    </row>
    <row r="51" spans="1:28" ht="12.6" customHeight="1" thickBot="1" x14ac:dyDescent="0.3">
      <c r="A51" s="931"/>
      <c r="B51" s="932"/>
      <c r="C51" s="932"/>
      <c r="D51" s="932"/>
      <c r="E51" s="933"/>
      <c r="G51" s="1068" t="s">
        <v>23</v>
      </c>
      <c r="H51" s="1069"/>
      <c r="I51" s="1069"/>
      <c r="J51" s="1070"/>
      <c r="K51" s="123">
        <v>50</v>
      </c>
      <c r="L51" s="1202">
        <f>SUM(L42:M45)</f>
        <v>0</v>
      </c>
      <c r="M51" s="1131"/>
      <c r="N51" s="124">
        <v>100</v>
      </c>
      <c r="O51" s="1203">
        <f>SUM(P39:P50)</f>
        <v>0</v>
      </c>
      <c r="P51" s="1203"/>
      <c r="Q51" s="124">
        <v>100</v>
      </c>
      <c r="R51" s="1203">
        <f>SUM(R42:S46)</f>
        <v>0</v>
      </c>
      <c r="S51" s="1203"/>
      <c r="T51" s="124">
        <v>100</v>
      </c>
      <c r="U51" s="1203">
        <f>SUM(U43:V46)</f>
        <v>0</v>
      </c>
      <c r="V51" s="1203"/>
      <c r="W51" s="124">
        <v>100</v>
      </c>
      <c r="X51" s="1203">
        <f>SUM(X46:Y50)</f>
        <v>0</v>
      </c>
      <c r="Y51" s="1203"/>
      <c r="Z51" s="125" t="s">
        <v>151</v>
      </c>
      <c r="AA51" s="1204"/>
      <c r="AB51" s="1205"/>
    </row>
    <row r="52" spans="1:28" ht="3" customHeight="1" thickBot="1" x14ac:dyDescent="0.3">
      <c r="AB52" s="126"/>
    </row>
    <row r="53" spans="1:28" ht="13.9" customHeight="1" x14ac:dyDescent="0.25">
      <c r="A53" s="1185" t="s">
        <v>0</v>
      </c>
      <c r="B53" s="1186"/>
      <c r="C53" s="1186"/>
      <c r="D53" s="1186"/>
      <c r="E53" s="1186"/>
      <c r="F53" s="1186"/>
      <c r="G53" s="1186"/>
      <c r="H53" s="1186"/>
      <c r="I53" s="1187"/>
      <c r="K53" s="1191" t="s">
        <v>0</v>
      </c>
      <c r="L53" s="1192"/>
      <c r="M53" s="1192"/>
      <c r="N53" s="1193"/>
      <c r="O53" s="127"/>
      <c r="Q53" s="1185" t="s">
        <v>0</v>
      </c>
      <c r="R53" s="1186"/>
      <c r="S53" s="1186"/>
      <c r="T53" s="1186"/>
      <c r="U53" s="1186"/>
      <c r="V53" s="1186"/>
      <c r="W53" s="1186"/>
      <c r="X53" s="1186"/>
      <c r="Y53" s="1186"/>
      <c r="Z53" s="1186"/>
      <c r="AA53" s="1186"/>
      <c r="AB53" s="1187"/>
    </row>
    <row r="54" spans="1:28" ht="2.4500000000000002" customHeight="1" x14ac:dyDescent="0.25">
      <c r="A54" s="1188"/>
      <c r="B54" s="1189"/>
      <c r="C54" s="1189"/>
      <c r="D54" s="1189"/>
      <c r="E54" s="1189"/>
      <c r="F54" s="1189"/>
      <c r="G54" s="1189"/>
      <c r="H54" s="1189"/>
      <c r="I54" s="1190"/>
      <c r="K54" s="1194"/>
      <c r="L54" s="1195"/>
      <c r="M54" s="1195"/>
      <c r="N54" s="1196"/>
      <c r="O54" s="127"/>
      <c r="Q54" s="1188"/>
      <c r="R54" s="1189"/>
      <c r="S54" s="1189"/>
      <c r="T54" s="1189"/>
      <c r="U54" s="1189"/>
      <c r="V54" s="1189"/>
      <c r="W54" s="1189"/>
      <c r="X54" s="1189"/>
      <c r="Y54" s="1189"/>
      <c r="Z54" s="1189"/>
      <c r="AA54" s="1189"/>
      <c r="AB54" s="1190"/>
    </row>
    <row r="55" spans="1:28" ht="1.1499999999999999" customHeight="1" x14ac:dyDescent="0.25">
      <c r="A55" s="1188"/>
      <c r="B55" s="1189"/>
      <c r="C55" s="1189"/>
      <c r="D55" s="1189"/>
      <c r="E55" s="1189"/>
      <c r="F55" s="1189"/>
      <c r="G55" s="1189"/>
      <c r="H55" s="1189"/>
      <c r="I55" s="1190"/>
      <c r="K55" s="1194"/>
      <c r="L55" s="1195"/>
      <c r="M55" s="1195"/>
      <c r="N55" s="1196"/>
      <c r="O55" s="127"/>
      <c r="Q55" s="1188"/>
      <c r="R55" s="1189"/>
      <c r="S55" s="1189"/>
      <c r="T55" s="1189"/>
      <c r="U55" s="1189"/>
      <c r="V55" s="1189"/>
      <c r="W55" s="1189"/>
      <c r="X55" s="1189"/>
      <c r="Y55" s="1189"/>
      <c r="Z55" s="1189"/>
      <c r="AA55" s="1189"/>
      <c r="AB55" s="1190"/>
    </row>
    <row r="56" spans="1:28" ht="11.45" customHeight="1" x14ac:dyDescent="0.25">
      <c r="A56" s="1188"/>
      <c r="B56" s="1189"/>
      <c r="C56" s="1189"/>
      <c r="D56" s="1189"/>
      <c r="E56" s="1189"/>
      <c r="F56" s="1189"/>
      <c r="G56" s="1189"/>
      <c r="H56" s="1189"/>
      <c r="I56" s="1190"/>
      <c r="K56" s="1194"/>
      <c r="L56" s="1195"/>
      <c r="M56" s="1195"/>
      <c r="N56" s="1196"/>
      <c r="O56" s="127"/>
      <c r="Q56" s="1188"/>
      <c r="R56" s="1189"/>
      <c r="S56" s="1189"/>
      <c r="T56" s="1189"/>
      <c r="U56" s="1189"/>
      <c r="V56" s="1189"/>
      <c r="W56" s="1189"/>
      <c r="X56" s="1189"/>
      <c r="Y56" s="1189"/>
      <c r="Z56" s="1189"/>
      <c r="AA56" s="1189"/>
      <c r="AB56" s="1190"/>
    </row>
    <row r="57" spans="1:28" ht="11.45" customHeight="1" thickBot="1" x14ac:dyDescent="0.3">
      <c r="A57" s="1197" t="s">
        <v>87</v>
      </c>
      <c r="B57" s="932"/>
      <c r="C57" s="932"/>
      <c r="D57" s="932"/>
      <c r="E57" s="932"/>
      <c r="F57" s="932"/>
      <c r="G57" s="932"/>
      <c r="H57" s="932"/>
      <c r="I57" s="933"/>
      <c r="K57" s="1197" t="s">
        <v>165</v>
      </c>
      <c r="L57" s="1198"/>
      <c r="M57" s="932"/>
      <c r="N57" s="933"/>
      <c r="O57" s="128"/>
      <c r="Q57" s="1197" t="s">
        <v>166</v>
      </c>
      <c r="R57" s="1198"/>
      <c r="S57" s="932"/>
      <c r="T57" s="932"/>
      <c r="U57" s="932"/>
      <c r="V57" s="932"/>
      <c r="W57" s="932"/>
      <c r="X57" s="932"/>
      <c r="Y57" s="932"/>
      <c r="Z57" s="932"/>
      <c r="AA57" s="129"/>
      <c r="AB57" s="130"/>
    </row>
  </sheetData>
  <sheetProtection algorithmName="SHA-512" hashValue="M5BpOR93THrLiPZdQPHt2WwetAdb/PSgJM51/v6j2hbzR6Tb9b1TJ/7tdL5qBpJyenThfodCQ1KlQ432ZHRq2w==" saltValue="LZj+t0JqX2AGGv0kfqNNuQ==" spinCount="100000" sheet="1" objects="1" scenarios="1"/>
  <mergeCells count="322">
    <mergeCell ref="A53:I56"/>
    <mergeCell ref="K53:N56"/>
    <mergeCell ref="Q53:AB56"/>
    <mergeCell ref="A57:I57"/>
    <mergeCell ref="K57:N57"/>
    <mergeCell ref="Q57:Z57"/>
    <mergeCell ref="X50:Y50"/>
    <mergeCell ref="AA50:AB50"/>
    <mergeCell ref="G51:J51"/>
    <mergeCell ref="L51:M51"/>
    <mergeCell ref="O51:P51"/>
    <mergeCell ref="R51:S51"/>
    <mergeCell ref="U51:V51"/>
    <mergeCell ref="X51:Y51"/>
    <mergeCell ref="AA51:AB51"/>
    <mergeCell ref="A50:E51"/>
    <mergeCell ref="G50:J50"/>
    <mergeCell ref="L50:M50"/>
    <mergeCell ref="O50:P50"/>
    <mergeCell ref="R50:S50"/>
    <mergeCell ref="U50:V50"/>
    <mergeCell ref="A49:E49"/>
    <mergeCell ref="G49:J49"/>
    <mergeCell ref="L49:M49"/>
    <mergeCell ref="O49:P49"/>
    <mergeCell ref="R49:S49"/>
    <mergeCell ref="U49:V49"/>
    <mergeCell ref="X49:Y49"/>
    <mergeCell ref="AA49:AB49"/>
    <mergeCell ref="A47:B48"/>
    <mergeCell ref="C47:C48"/>
    <mergeCell ref="D47:E48"/>
    <mergeCell ref="R47:S47"/>
    <mergeCell ref="U47:V47"/>
    <mergeCell ref="X47:Y47"/>
    <mergeCell ref="AA47:AB47"/>
    <mergeCell ref="G48:J48"/>
    <mergeCell ref="L48:M48"/>
    <mergeCell ref="O48:P48"/>
    <mergeCell ref="R48:S48"/>
    <mergeCell ref="U48:V48"/>
    <mergeCell ref="X48:Y48"/>
    <mergeCell ref="G47:J47"/>
    <mergeCell ref="L47:M47"/>
    <mergeCell ref="O47:P47"/>
    <mergeCell ref="AA48:AB48"/>
    <mergeCell ref="R45:S45"/>
    <mergeCell ref="U45:V45"/>
    <mergeCell ref="X45:Y45"/>
    <mergeCell ref="AA45:AB45"/>
    <mergeCell ref="G46:J46"/>
    <mergeCell ref="L46:M46"/>
    <mergeCell ref="AA46:AB46"/>
    <mergeCell ref="X43:Y43"/>
    <mergeCell ref="AA43:AB43"/>
    <mergeCell ref="G44:J44"/>
    <mergeCell ref="X44:Y44"/>
    <mergeCell ref="AA44:AB44"/>
    <mergeCell ref="R43:S43"/>
    <mergeCell ref="A45:C46"/>
    <mergeCell ref="D45:E46"/>
    <mergeCell ref="G45:J45"/>
    <mergeCell ref="L45:M45"/>
    <mergeCell ref="O45:P45"/>
    <mergeCell ref="A43:C44"/>
    <mergeCell ref="D43:E44"/>
    <mergeCell ref="G43:J43"/>
    <mergeCell ref="L43:M43"/>
    <mergeCell ref="O43:P43"/>
    <mergeCell ref="U41:V41"/>
    <mergeCell ref="X41:Y41"/>
    <mergeCell ref="AA41:AB41"/>
    <mergeCell ref="G42:J42"/>
    <mergeCell ref="U42:V42"/>
    <mergeCell ref="X42:Y42"/>
    <mergeCell ref="AA42:AB42"/>
    <mergeCell ref="A41:C42"/>
    <mergeCell ref="D41:E42"/>
    <mergeCell ref="G41:J41"/>
    <mergeCell ref="L41:M41"/>
    <mergeCell ref="O41:P41"/>
    <mergeCell ref="R41:S41"/>
    <mergeCell ref="AA39:AB39"/>
    <mergeCell ref="G40:J40"/>
    <mergeCell ref="L40:M40"/>
    <mergeCell ref="O40:P40"/>
    <mergeCell ref="R40:S40"/>
    <mergeCell ref="U40:V40"/>
    <mergeCell ref="X40:Y40"/>
    <mergeCell ref="AA40:AB40"/>
    <mergeCell ref="W38:Y38"/>
    <mergeCell ref="Z38:AB38"/>
    <mergeCell ref="A39:C40"/>
    <mergeCell ref="D39:E40"/>
    <mergeCell ref="G39:J39"/>
    <mergeCell ref="L39:M39"/>
    <mergeCell ref="O39:P39"/>
    <mergeCell ref="R39:S39"/>
    <mergeCell ref="U39:V39"/>
    <mergeCell ref="X39:Y39"/>
    <mergeCell ref="A38:E38"/>
    <mergeCell ref="G38:J38"/>
    <mergeCell ref="K38:M38"/>
    <mergeCell ref="N38:P38"/>
    <mergeCell ref="Q38:S38"/>
    <mergeCell ref="T38:V38"/>
    <mergeCell ref="L36:M36"/>
    <mergeCell ref="O36:P36"/>
    <mergeCell ref="R36:S36"/>
    <mergeCell ref="U36:V36"/>
    <mergeCell ref="X36:Y36"/>
    <mergeCell ref="AA36:AB36"/>
    <mergeCell ref="X33:Y33"/>
    <mergeCell ref="G34:J34"/>
    <mergeCell ref="L34:M34"/>
    <mergeCell ref="A35:B36"/>
    <mergeCell ref="C35:E36"/>
    <mergeCell ref="G35:J35"/>
    <mergeCell ref="L35:M35"/>
    <mergeCell ref="U35:V35"/>
    <mergeCell ref="X35:Y35"/>
    <mergeCell ref="AA31:AB31"/>
    <mergeCell ref="G32:J32"/>
    <mergeCell ref="L32:M32"/>
    <mergeCell ref="A33:B34"/>
    <mergeCell ref="C33:E34"/>
    <mergeCell ref="G33:J33"/>
    <mergeCell ref="L33:M33"/>
    <mergeCell ref="O33:P33"/>
    <mergeCell ref="R33:S33"/>
    <mergeCell ref="U33:V33"/>
    <mergeCell ref="A31:B32"/>
    <mergeCell ref="C31:E32"/>
    <mergeCell ref="G31:J31"/>
    <mergeCell ref="L31:M31"/>
    <mergeCell ref="U31:V31"/>
    <mergeCell ref="X31:Y31"/>
    <mergeCell ref="AA35:AB35"/>
    <mergeCell ref="G36:J36"/>
    <mergeCell ref="AA29:AB29"/>
    <mergeCell ref="G30:J30"/>
    <mergeCell ref="L30:M30"/>
    <mergeCell ref="O30:P30"/>
    <mergeCell ref="R30:S30"/>
    <mergeCell ref="U30:V30"/>
    <mergeCell ref="X30:Y30"/>
    <mergeCell ref="AA30:AB30"/>
    <mergeCell ref="W28:Y28"/>
    <mergeCell ref="Z28:AB28"/>
    <mergeCell ref="A29:B30"/>
    <mergeCell ref="C29:E30"/>
    <mergeCell ref="G29:J29"/>
    <mergeCell ref="L29:M29"/>
    <mergeCell ref="O29:P29"/>
    <mergeCell ref="R29:S29"/>
    <mergeCell ref="U29:V29"/>
    <mergeCell ref="X29:Y29"/>
    <mergeCell ref="A28:E28"/>
    <mergeCell ref="G28:J28"/>
    <mergeCell ref="K28:M28"/>
    <mergeCell ref="N28:P28"/>
    <mergeCell ref="Q28:S28"/>
    <mergeCell ref="T28:V28"/>
    <mergeCell ref="X25:Y25"/>
    <mergeCell ref="AA25:AB25"/>
    <mergeCell ref="A26:B26"/>
    <mergeCell ref="C26:G26"/>
    <mergeCell ref="I26:M26"/>
    <mergeCell ref="O26:P26"/>
    <mergeCell ref="R26:S26"/>
    <mergeCell ref="U26:V26"/>
    <mergeCell ref="X26:Y26"/>
    <mergeCell ref="AA26:AB26"/>
    <mergeCell ref="A25:B25"/>
    <mergeCell ref="C25:G25"/>
    <mergeCell ref="I25:M25"/>
    <mergeCell ref="O25:P25"/>
    <mergeCell ref="R25:S25"/>
    <mergeCell ref="U25:V25"/>
    <mergeCell ref="X23:Y23"/>
    <mergeCell ref="AA23:AB23"/>
    <mergeCell ref="I24:M24"/>
    <mergeCell ref="O24:P24"/>
    <mergeCell ref="R24:S24"/>
    <mergeCell ref="U24:V24"/>
    <mergeCell ref="X24:Y24"/>
    <mergeCell ref="AA24:AB24"/>
    <mergeCell ref="A23:B24"/>
    <mergeCell ref="C23:G24"/>
    <mergeCell ref="I23:M23"/>
    <mergeCell ref="O23:P23"/>
    <mergeCell ref="R23:S23"/>
    <mergeCell ref="U23:V23"/>
    <mergeCell ref="X21:Y21"/>
    <mergeCell ref="AA21:AB21"/>
    <mergeCell ref="A22:B22"/>
    <mergeCell ref="C22:G22"/>
    <mergeCell ref="I22:M22"/>
    <mergeCell ref="O22:P22"/>
    <mergeCell ref="R22:S22"/>
    <mergeCell ref="U22:V22"/>
    <mergeCell ref="X22:Y22"/>
    <mergeCell ref="AA22:AB22"/>
    <mergeCell ref="A21:B21"/>
    <mergeCell ref="C21:G21"/>
    <mergeCell ref="I21:M21"/>
    <mergeCell ref="O21:P21"/>
    <mergeCell ref="R21:S21"/>
    <mergeCell ref="U21:V21"/>
    <mergeCell ref="AA19:AB19"/>
    <mergeCell ref="A20:G20"/>
    <mergeCell ref="I20:M20"/>
    <mergeCell ref="O20:P20"/>
    <mergeCell ref="R20:S20"/>
    <mergeCell ref="U20:V20"/>
    <mergeCell ref="X20:Y20"/>
    <mergeCell ref="AA20:AB20"/>
    <mergeCell ref="C19:G19"/>
    <mergeCell ref="I19:M19"/>
    <mergeCell ref="O19:P19"/>
    <mergeCell ref="R19:S19"/>
    <mergeCell ref="U19:V19"/>
    <mergeCell ref="X19:Y19"/>
    <mergeCell ref="AA17:AB17"/>
    <mergeCell ref="C18:G18"/>
    <mergeCell ref="I18:M18"/>
    <mergeCell ref="O18:P18"/>
    <mergeCell ref="R18:S18"/>
    <mergeCell ref="U18:V18"/>
    <mergeCell ref="X18:Y18"/>
    <mergeCell ref="AA18:AB18"/>
    <mergeCell ref="C17:G17"/>
    <mergeCell ref="I17:M17"/>
    <mergeCell ref="O17:P17"/>
    <mergeCell ref="R17:S17"/>
    <mergeCell ref="U17:V17"/>
    <mergeCell ref="X17:Y17"/>
    <mergeCell ref="AA15:AB15"/>
    <mergeCell ref="C16:G16"/>
    <mergeCell ref="I16:M16"/>
    <mergeCell ref="O16:P16"/>
    <mergeCell ref="R16:S16"/>
    <mergeCell ref="U16:V16"/>
    <mergeCell ref="X16:Y16"/>
    <mergeCell ref="AA16:AB16"/>
    <mergeCell ref="C15:G15"/>
    <mergeCell ref="I15:M15"/>
    <mergeCell ref="O15:P15"/>
    <mergeCell ref="R15:S15"/>
    <mergeCell ref="U15:V15"/>
    <mergeCell ref="X15:Y15"/>
    <mergeCell ref="X13:Y13"/>
    <mergeCell ref="AA13:AB13"/>
    <mergeCell ref="A14:B14"/>
    <mergeCell ref="I14:M14"/>
    <mergeCell ref="O14:P14"/>
    <mergeCell ref="R14:S14"/>
    <mergeCell ref="U14:V14"/>
    <mergeCell ref="X14:Y14"/>
    <mergeCell ref="AA14:AB14"/>
    <mergeCell ref="A13:B13"/>
    <mergeCell ref="C13:G14"/>
    <mergeCell ref="I13:M13"/>
    <mergeCell ref="O13:P13"/>
    <mergeCell ref="R13:S13"/>
    <mergeCell ref="U13:V13"/>
    <mergeCell ref="N11:P12"/>
    <mergeCell ref="Q11:S11"/>
    <mergeCell ref="T11:V11"/>
    <mergeCell ref="W11:Y11"/>
    <mergeCell ref="Q12:S12"/>
    <mergeCell ref="T12:V12"/>
    <mergeCell ref="W12:Y12"/>
    <mergeCell ref="AA8:AB8"/>
    <mergeCell ref="A10:G10"/>
    <mergeCell ref="I10:M12"/>
    <mergeCell ref="N10:P10"/>
    <mergeCell ref="Q10:S10"/>
    <mergeCell ref="T10:V10"/>
    <mergeCell ref="W10:Y10"/>
    <mergeCell ref="Z10:AB12"/>
    <mergeCell ref="A11:B12"/>
    <mergeCell ref="C11:G12"/>
    <mergeCell ref="E8:G8"/>
    <mergeCell ref="L8:M8"/>
    <mergeCell ref="O8:P8"/>
    <mergeCell ref="R8:S8"/>
    <mergeCell ref="U8:V8"/>
    <mergeCell ref="X8:Y8"/>
    <mergeCell ref="U7:V7"/>
    <mergeCell ref="X7:Y7"/>
    <mergeCell ref="AA7:AB7"/>
    <mergeCell ref="E6:G6"/>
    <mergeCell ref="L6:M6"/>
    <mergeCell ref="O6:P6"/>
    <mergeCell ref="R6:S6"/>
    <mergeCell ref="U6:V6"/>
    <mergeCell ref="X6:Y6"/>
    <mergeCell ref="H1:AB1"/>
    <mergeCell ref="I2:AB2"/>
    <mergeCell ref="A3:C3"/>
    <mergeCell ref="I3:AB3"/>
    <mergeCell ref="A4:C7"/>
    <mergeCell ref="E4:G5"/>
    <mergeCell ref="I4:J4"/>
    <mergeCell ref="K4:M4"/>
    <mergeCell ref="N4:P5"/>
    <mergeCell ref="Q4:S4"/>
    <mergeCell ref="T4:V4"/>
    <mergeCell ref="W4:Y4"/>
    <mergeCell ref="Z4:AB4"/>
    <mergeCell ref="I5:J5"/>
    <mergeCell ref="K5:M5"/>
    <mergeCell ref="Q5:S5"/>
    <mergeCell ref="T5:V5"/>
    <mergeCell ref="W5:Y5"/>
    <mergeCell ref="Z5:AB5"/>
    <mergeCell ref="AA6:AB6"/>
    <mergeCell ref="E7:G7"/>
    <mergeCell ref="L7:M7"/>
    <mergeCell ref="O7:P7"/>
    <mergeCell ref="R7:S7"/>
  </mergeCells>
  <dataValidations count="1">
    <dataValidation type="list" allowBlank="1" showInputMessage="1" showErrorMessage="1" sqref="AA51:AB51 AA39:AB41" xr:uid="{00000000-0002-0000-3B00-000000000000}">
      <formula1>"PV,P,N"</formula1>
    </dataValidation>
  </dataValidations>
  <printOptions horizontalCentered="1"/>
  <pageMargins left="0.05" right="0.04" top="0.4" bottom="7.0000000000000007E-2" header="3.0000000000000002E-2" footer="0.09"/>
  <pageSetup paperSize="9" orientation="portrait" r:id="rId1"/>
  <drawing r:id="rId2"/>
  <legacyDrawing r:id="rId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List3">
    <pageSetUpPr fitToPage="1"/>
  </sheetPr>
  <dimension ref="A1:W153"/>
  <sheetViews>
    <sheetView showZeros="0" tabSelected="1" workbookViewId="0">
      <selection activeCell="P6" sqref="P6:Q6"/>
    </sheetView>
  </sheetViews>
  <sheetFormatPr defaultRowHeight="15" x14ac:dyDescent="0.25"/>
  <cols>
    <col min="1" max="1" width="4.85546875" customWidth="1"/>
    <col min="2" max="2" width="8.140625" customWidth="1"/>
    <col min="3" max="3" width="7.42578125" customWidth="1"/>
    <col min="6" max="6" width="6.42578125" customWidth="1"/>
    <col min="7" max="7" width="4.42578125" customWidth="1"/>
    <col min="8" max="8" width="2.42578125" customWidth="1"/>
    <col min="9" max="9" width="5.42578125" customWidth="1"/>
    <col min="10" max="10" width="1.85546875" customWidth="1"/>
    <col min="11" max="11" width="8.140625" customWidth="1"/>
    <col min="12" max="14" width="5.42578125" customWidth="1"/>
    <col min="15" max="15" width="11.5703125" customWidth="1"/>
    <col min="17" max="17" width="7.42578125" customWidth="1"/>
    <col min="18" max="18" width="1.42578125" customWidth="1"/>
    <col min="19" max="20" width="4.42578125" customWidth="1"/>
    <col min="21" max="21" width="4" customWidth="1"/>
    <col min="22" max="22" width="5.140625" customWidth="1"/>
    <col min="23" max="23" width="15.28515625" hidden="1" customWidth="1"/>
  </cols>
  <sheetData>
    <row r="1" spans="1:23" ht="22.15" customHeight="1" x14ac:dyDescent="0.25">
      <c r="B1" s="345" t="s">
        <v>0</v>
      </c>
      <c r="C1" s="345"/>
      <c r="D1" s="1251" t="s">
        <v>90</v>
      </c>
      <c r="E1" s="1251"/>
      <c r="F1" s="1251"/>
      <c r="G1" s="1251"/>
      <c r="H1" s="1251"/>
      <c r="I1" s="1251"/>
      <c r="J1" s="1251"/>
      <c r="K1" s="1251"/>
      <c r="L1" s="1251"/>
      <c r="M1" s="1251"/>
      <c r="N1" s="1251"/>
      <c r="O1" s="1251"/>
      <c r="P1" s="1251"/>
      <c r="Q1" s="1251"/>
      <c r="R1" s="1251"/>
      <c r="S1" s="1251"/>
      <c r="T1" s="1251"/>
      <c r="U1" s="1251"/>
      <c r="V1" s="1251"/>
      <c r="W1" s="44" t="s">
        <v>262</v>
      </c>
    </row>
    <row r="2" spans="1:23" ht="13.9" customHeight="1" x14ac:dyDescent="0.25">
      <c r="B2" s="345"/>
      <c r="C2" s="345"/>
      <c r="D2" s="1250" t="s">
        <v>1</v>
      </c>
      <c r="E2" s="1250"/>
      <c r="F2" s="1250"/>
      <c r="G2" s="1250"/>
      <c r="H2" s="1250"/>
      <c r="I2" s="1250"/>
      <c r="J2" s="1250"/>
      <c r="K2" s="1250"/>
      <c r="L2" s="1250"/>
      <c r="M2" s="1250"/>
      <c r="N2" s="1250"/>
      <c r="O2" s="1250"/>
      <c r="P2" s="1250"/>
      <c r="Q2" s="1250"/>
      <c r="R2" s="1250"/>
      <c r="S2" s="1250"/>
      <c r="T2" s="1250"/>
      <c r="U2" s="1250"/>
      <c r="V2" s="1250"/>
    </row>
    <row r="3" spans="1:23" ht="17.45" customHeight="1" x14ac:dyDescent="0.25">
      <c r="B3" s="1249" t="s">
        <v>172</v>
      </c>
      <c r="C3" s="1249"/>
      <c r="D3" s="1249"/>
      <c r="E3" s="1249"/>
      <c r="F3" s="1249"/>
      <c r="G3" s="1249"/>
      <c r="H3" s="1249"/>
      <c r="I3" s="1249"/>
      <c r="J3" s="1249"/>
      <c r="K3" s="1249"/>
      <c r="L3" s="1249"/>
      <c r="M3" s="1249"/>
      <c r="N3" s="1249"/>
      <c r="O3" s="1249"/>
      <c r="P3" s="1249"/>
      <c r="Q3" s="1249"/>
      <c r="R3" s="1249"/>
      <c r="S3" s="1249"/>
      <c r="T3" s="1249"/>
      <c r="U3" s="1249"/>
      <c r="V3" s="1249"/>
    </row>
    <row r="4" spans="1:23" ht="10.9" customHeight="1" thickBot="1" x14ac:dyDescent="0.3">
      <c r="B4" s="1241" t="s">
        <v>194</v>
      </c>
      <c r="C4" s="1241"/>
      <c r="D4" s="1241"/>
      <c r="E4" s="1241"/>
      <c r="F4" s="1241"/>
      <c r="G4" s="1241"/>
      <c r="H4" s="1241"/>
      <c r="I4" s="1241"/>
      <c r="J4" s="1241"/>
      <c r="K4" s="1241"/>
      <c r="L4" s="1241"/>
      <c r="M4" s="1241"/>
      <c r="N4" s="1241"/>
      <c r="O4" s="1241"/>
      <c r="P4" s="1241"/>
      <c r="Q4" s="1241"/>
      <c r="R4" s="1241"/>
      <c r="S4" s="1241"/>
      <c r="T4" s="1241"/>
      <c r="U4" s="1241"/>
      <c r="V4" s="1241"/>
    </row>
    <row r="5" spans="1:23" x14ac:dyDescent="0.25">
      <c r="B5" s="1242" t="s">
        <v>173</v>
      </c>
      <c r="C5" s="1243"/>
      <c r="D5" s="1244"/>
      <c r="E5" s="1245"/>
      <c r="F5" s="1245"/>
      <c r="G5" s="1245"/>
      <c r="H5" s="1245"/>
      <c r="I5" s="1245"/>
      <c r="J5" s="1245"/>
      <c r="K5" s="1245"/>
      <c r="L5" s="1245"/>
      <c r="M5" s="1245"/>
      <c r="N5" s="1246"/>
      <c r="O5" s="12" t="s">
        <v>174</v>
      </c>
      <c r="P5" s="1247"/>
      <c r="Q5" s="1245"/>
      <c r="R5" s="1245"/>
      <c r="S5" s="1245"/>
      <c r="T5" s="1245"/>
      <c r="U5" s="1245"/>
      <c r="V5" s="1248"/>
    </row>
    <row r="6" spans="1:23" ht="18.600000000000001" customHeight="1" thickBot="1" x14ac:dyDescent="0.3">
      <c r="B6" s="1256" t="s">
        <v>175</v>
      </c>
      <c r="C6" s="1257"/>
      <c r="D6" s="1258"/>
      <c r="E6" s="1259"/>
      <c r="F6" s="1259"/>
      <c r="G6" s="1259"/>
      <c r="H6" s="1259"/>
      <c r="I6" s="1259"/>
      <c r="J6" s="1259"/>
      <c r="K6" s="1259"/>
      <c r="L6" s="1259"/>
      <c r="M6" s="1259"/>
      <c r="N6" s="1260"/>
      <c r="O6" s="13" t="s">
        <v>58</v>
      </c>
      <c r="P6" s="1261"/>
      <c r="Q6" s="1260"/>
      <c r="R6" s="1262" t="s">
        <v>176</v>
      </c>
      <c r="S6" s="1263"/>
      <c r="T6" s="1264"/>
      <c r="U6" s="1259"/>
      <c r="V6" s="1265"/>
    </row>
    <row r="7" spans="1:23" ht="2.4500000000000002" customHeight="1" thickBot="1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3" ht="16.899999999999999" customHeight="1" thickBot="1" x14ac:dyDescent="0.3">
      <c r="A8" s="1289" t="s">
        <v>179</v>
      </c>
      <c r="B8" s="1266" t="s">
        <v>270</v>
      </c>
      <c r="C8" s="1268" t="s">
        <v>260</v>
      </c>
      <c r="D8" s="1269"/>
      <c r="E8" s="1269"/>
      <c r="F8" s="1269"/>
      <c r="G8" s="1269"/>
      <c r="H8" s="1269"/>
      <c r="I8" s="1269"/>
      <c r="J8" s="1269"/>
      <c r="K8" s="1269"/>
      <c r="L8" s="1269"/>
      <c r="M8" s="1269"/>
      <c r="N8" s="1269"/>
      <c r="O8" s="1269"/>
      <c r="P8" s="1269"/>
      <c r="Q8" s="1269"/>
      <c r="R8" s="1269"/>
      <c r="S8" s="41" t="s">
        <v>177</v>
      </c>
      <c r="T8" s="42" t="s">
        <v>178</v>
      </c>
      <c r="U8" s="42" t="s">
        <v>258</v>
      </c>
      <c r="V8" s="43" t="s">
        <v>259</v>
      </c>
    </row>
    <row r="9" spans="1:23" ht="16.899999999999999" customHeight="1" thickBot="1" x14ac:dyDescent="0.3">
      <c r="A9" s="1290"/>
      <c r="B9" s="1267"/>
      <c r="C9" s="1270" t="s">
        <v>261</v>
      </c>
      <c r="D9" s="1271"/>
      <c r="E9" s="1271"/>
      <c r="F9" s="1271"/>
      <c r="G9" s="1271"/>
      <c r="H9" s="1271"/>
      <c r="I9" s="1271"/>
      <c r="J9" s="1271"/>
      <c r="K9" s="1271"/>
      <c r="L9" s="1271"/>
      <c r="M9" s="1271"/>
      <c r="N9" s="1271"/>
      <c r="O9" s="1271"/>
      <c r="P9" s="1271"/>
      <c r="Q9" s="1271"/>
      <c r="R9" s="1271"/>
      <c r="S9" s="1221" t="s">
        <v>23</v>
      </c>
      <c r="T9" s="1222"/>
      <c r="U9" s="1222"/>
      <c r="V9" s="1223"/>
    </row>
    <row r="10" spans="1:23" ht="16.899999999999999" customHeight="1" thickBot="1" x14ac:dyDescent="0.3">
      <c r="A10" s="1290"/>
      <c r="B10" s="1267"/>
      <c r="C10" s="1272" t="s">
        <v>180</v>
      </c>
      <c r="D10" s="1273"/>
      <c r="E10" s="1273"/>
      <c r="F10" s="1273"/>
      <c r="G10" s="1273"/>
      <c r="H10" s="1273"/>
      <c r="I10" s="1273"/>
      <c r="J10" s="1273"/>
      <c r="K10" s="1273"/>
      <c r="L10" s="1273"/>
      <c r="M10" s="1273"/>
      <c r="N10" s="1273"/>
      <c r="O10" s="1273"/>
      <c r="P10" s="1273"/>
      <c r="Q10" s="1273"/>
      <c r="R10" s="1273"/>
      <c r="S10" s="1295" t="s">
        <v>181</v>
      </c>
      <c r="T10" s="1296"/>
      <c r="U10" s="1296"/>
      <c r="V10" s="1297"/>
    </row>
    <row r="11" spans="1:23" ht="1.5" customHeight="1" thickBot="1" x14ac:dyDescent="0.3">
      <c r="A11" s="350"/>
      <c r="B11" s="351"/>
      <c r="C11" s="352"/>
      <c r="D11" s="351"/>
      <c r="E11" s="351"/>
      <c r="F11" s="351"/>
      <c r="G11" s="351"/>
      <c r="H11" s="351"/>
      <c r="I11" s="351"/>
      <c r="J11" s="351"/>
      <c r="K11" s="351"/>
      <c r="L11" s="351"/>
      <c r="M11" s="351"/>
      <c r="N11" s="351"/>
      <c r="O11" s="351"/>
      <c r="P11" s="351"/>
      <c r="Q11" s="351"/>
      <c r="R11" s="351"/>
      <c r="S11" s="344"/>
      <c r="T11" s="344"/>
      <c r="U11" s="344"/>
      <c r="V11" s="344"/>
    </row>
    <row r="12" spans="1:23" ht="16.899999999999999" customHeight="1" thickBot="1" x14ac:dyDescent="0.3">
      <c r="A12" s="1291">
        <v>1</v>
      </c>
      <c r="B12" s="1274" t="s">
        <v>241</v>
      </c>
      <c r="C12" s="1252"/>
      <c r="D12" s="1253"/>
      <c r="E12" s="1254"/>
      <c r="F12" s="1254"/>
      <c r="G12" s="1254"/>
      <c r="H12" s="1255"/>
      <c r="I12" s="1277"/>
      <c r="J12" s="1278"/>
      <c r="K12" s="346"/>
      <c r="L12" s="1279"/>
      <c r="M12" s="1278"/>
      <c r="N12" s="1280"/>
      <c r="O12" s="1281"/>
      <c r="P12" s="1280"/>
      <c r="Q12" s="1282"/>
      <c r="R12" s="1283"/>
      <c r="S12" s="347">
        <f ca="1">IF(W12="M",(IF(EXACT(B12,"FCI-IGP-IFH"),'MZR1'!$R$9&amp;"/  "&amp;'MZR1'!$T$9,'MZR1'!$D$38)),'NZR1'!$D$39)</f>
        <v>0</v>
      </c>
      <c r="T12" s="348">
        <f ca="1">IF($W12="M",'MZR1'!$D$39,'NZR1'!$D$41)</f>
        <v>0</v>
      </c>
      <c r="U12" s="348">
        <f ca="1">IF($W12="M",'MZR1'!$D$40,'NZR1'!$D$43)</f>
        <v>0</v>
      </c>
      <c r="V12" s="349">
        <f ca="1">IF($W12="M",'MZR1'!$D$41,'NZR1'!$D$45)</f>
        <v>0</v>
      </c>
      <c r="W12" s="45">
        <f ca="1">(INDIRECT(ADDRESS(MATCH($B$12,TYPY!A$1:A$65536,0),2,1,1,"TYPY"),1))</f>
        <v>0</v>
      </c>
    </row>
    <row r="13" spans="1:23" ht="16.899999999999999" customHeight="1" thickBot="1" x14ac:dyDescent="0.3">
      <c r="A13" s="1288"/>
      <c r="B13" s="1275"/>
      <c r="C13" s="1217"/>
      <c r="D13" s="1218"/>
      <c r="E13" s="1219"/>
      <c r="F13" s="1219"/>
      <c r="G13" s="1219"/>
      <c r="H13" s="1220"/>
      <c r="I13" s="1237"/>
      <c r="J13" s="1238"/>
      <c r="K13" s="1238"/>
      <c r="L13" s="1238"/>
      <c r="M13" s="1238"/>
      <c r="N13" s="1238"/>
      <c r="O13" s="1238"/>
      <c r="P13" s="1238"/>
      <c r="Q13" s="1238"/>
      <c r="R13" s="1239"/>
      <c r="S13" s="1221">
        <f ca="1">IF(EXACT(B12,"FCI-IGP-IFH"),'MZR1'!$S$10,SUM(S12:U12))</f>
        <v>0</v>
      </c>
      <c r="T13" s="1222"/>
      <c r="U13" s="1222"/>
      <c r="V13" s="1223"/>
      <c r="W13" s="45">
        <f ca="1">(INDIRECT(ADDRESS(MATCH($B$12,TYPY!A$1:A$65536,0),2,1,1,"TYPY"),1))</f>
        <v>0</v>
      </c>
    </row>
    <row r="14" spans="1:23" ht="16.899999999999999" customHeight="1" thickBot="1" x14ac:dyDescent="0.3">
      <c r="A14" s="1288"/>
      <c r="B14" s="1276"/>
      <c r="C14" s="1228"/>
      <c r="D14" s="1229"/>
      <c r="E14" s="1229"/>
      <c r="F14" s="1229"/>
      <c r="G14" s="1229"/>
      <c r="H14" s="1230"/>
      <c r="I14" s="1231"/>
      <c r="J14" s="1232"/>
      <c r="K14" s="1232"/>
      <c r="L14" s="1232"/>
      <c r="M14" s="1232"/>
      <c r="N14" s="1232"/>
      <c r="O14" s="1232"/>
      <c r="P14" s="1232"/>
      <c r="Q14" s="1232"/>
      <c r="R14" s="1233"/>
      <c r="S14" s="1221" t="str">
        <f ca="1">IF($W12="M",'MZR1'!$D$43,'NZR1'!$A$50)</f>
        <v xml:space="preserve"> </v>
      </c>
      <c r="T14" s="1222"/>
      <c r="U14" s="1222"/>
      <c r="V14" s="1223"/>
      <c r="W14" s="45">
        <f ca="1">(INDIRECT(ADDRESS(MATCH($B$12,TYPY!A$1:A$65536,0),2,1,1,"TYPY"),1))</f>
        <v>0</v>
      </c>
    </row>
    <row r="15" spans="1:23" ht="16.899999999999999" customHeight="1" thickBot="1" x14ac:dyDescent="0.3">
      <c r="A15" s="1288">
        <v>2</v>
      </c>
      <c r="B15" s="1284" t="s">
        <v>241</v>
      </c>
      <c r="C15" s="1224"/>
      <c r="D15" s="1225"/>
      <c r="E15" s="1226"/>
      <c r="F15" s="1226"/>
      <c r="G15" s="1226"/>
      <c r="H15" s="1227"/>
      <c r="I15" s="1287"/>
      <c r="J15" s="1286"/>
      <c r="K15" s="149"/>
      <c r="L15" s="1285"/>
      <c r="M15" s="1286"/>
      <c r="N15" s="1234"/>
      <c r="O15" s="1240"/>
      <c r="P15" s="1234"/>
      <c r="Q15" s="1235"/>
      <c r="R15" s="1236"/>
      <c r="S15" s="41">
        <f ca="1">IF(W15="M",(IF(EXACT(B15,"FCI-IGP-IFH"),'MZR2'!$R$9&amp;"/  "&amp;'MZR2'!$T$9,'MZR2'!$D$38)),'NZR2'!$D$39)</f>
        <v>0</v>
      </c>
      <c r="T15" s="42">
        <f ca="1">IF($W15="M",'MZR2'!$D$39,'NZR2'!$D$41)</f>
        <v>0</v>
      </c>
      <c r="U15" s="42">
        <f ca="1">IF($W15="M",'MZR2'!$D$40,'NZR2'!$D$43)</f>
        <v>0</v>
      </c>
      <c r="V15" s="43">
        <f ca="1">IF($W15="M",'MZR2'!$D$41,'NZR2'!$D$45)</f>
        <v>0</v>
      </c>
      <c r="W15" s="45">
        <f ca="1">(INDIRECT(ADDRESS(MATCH($B$15,TYPY!A$1:A$65536,0),2,1,1,"TYPY"),1))</f>
        <v>0</v>
      </c>
    </row>
    <row r="16" spans="1:23" ht="16.899999999999999" customHeight="1" thickBot="1" x14ac:dyDescent="0.3">
      <c r="A16" s="1288"/>
      <c r="B16" s="1275"/>
      <c r="C16" s="1217"/>
      <c r="D16" s="1218"/>
      <c r="E16" s="1219"/>
      <c r="F16" s="1219"/>
      <c r="G16" s="1219"/>
      <c r="H16" s="1220"/>
      <c r="I16" s="1237"/>
      <c r="J16" s="1238"/>
      <c r="K16" s="1238"/>
      <c r="L16" s="1238"/>
      <c r="M16" s="1238"/>
      <c r="N16" s="1238"/>
      <c r="O16" s="1238"/>
      <c r="P16" s="1238"/>
      <c r="Q16" s="1238"/>
      <c r="R16" s="1239"/>
      <c r="S16" s="1221">
        <f ca="1">IF(EXACT(B15,"FCI-IGP-IFH"),'MZR2'!$S$10,SUM(S15:U15))</f>
        <v>0</v>
      </c>
      <c r="T16" s="1222"/>
      <c r="U16" s="1222"/>
      <c r="V16" s="1223"/>
      <c r="W16" s="45">
        <f ca="1">(INDIRECT(ADDRESS(MATCH($B$15,TYPY!A$1:A$65536,0),2,1,1,"TYPY"),1))</f>
        <v>0</v>
      </c>
    </row>
    <row r="17" spans="1:23" ht="16.899999999999999" customHeight="1" thickBot="1" x14ac:dyDescent="0.3">
      <c r="A17" s="1288"/>
      <c r="B17" s="1276"/>
      <c r="C17" s="1228"/>
      <c r="D17" s="1229"/>
      <c r="E17" s="1229"/>
      <c r="F17" s="1229"/>
      <c r="G17" s="1229"/>
      <c r="H17" s="1230"/>
      <c r="I17" s="1231"/>
      <c r="J17" s="1232"/>
      <c r="K17" s="1232"/>
      <c r="L17" s="1232"/>
      <c r="M17" s="1232"/>
      <c r="N17" s="1232"/>
      <c r="O17" s="1232"/>
      <c r="P17" s="1232"/>
      <c r="Q17" s="1232"/>
      <c r="R17" s="1233"/>
      <c r="S17" s="1221" t="str">
        <f ca="1">IF($W15="M",'MZR2'!$D$43,'NZR2'!$A$50)</f>
        <v xml:space="preserve"> </v>
      </c>
      <c r="T17" s="1222"/>
      <c r="U17" s="1222"/>
      <c r="V17" s="1223"/>
      <c r="W17" s="45">
        <f ca="1">(INDIRECT(ADDRESS(MATCH($B$15,TYPY!A$1:A$65536,0),2,1,1,"TYPY"),1))</f>
        <v>0</v>
      </c>
    </row>
    <row r="18" spans="1:23" ht="16.899999999999999" customHeight="1" thickBot="1" x14ac:dyDescent="0.3">
      <c r="A18" s="1288">
        <v>3</v>
      </c>
      <c r="B18" s="1284" t="s">
        <v>241</v>
      </c>
      <c r="C18" s="1224"/>
      <c r="D18" s="1225"/>
      <c r="E18" s="1226"/>
      <c r="F18" s="1226"/>
      <c r="G18" s="1226"/>
      <c r="H18" s="1227"/>
      <c r="I18" s="1287"/>
      <c r="J18" s="1286"/>
      <c r="K18" s="149"/>
      <c r="L18" s="1285"/>
      <c r="M18" s="1286"/>
      <c r="N18" s="1234"/>
      <c r="O18" s="1240"/>
      <c r="P18" s="1234"/>
      <c r="Q18" s="1235"/>
      <c r="R18" s="1236"/>
      <c r="S18" s="41">
        <f ca="1">IF(W18="M",(IF(EXACT(B18,"FCI-IGP-IFH"),'MZR3'!$R$9&amp;"/  "&amp;'MZR3'!$T$9,'MZR3'!$D$38)),'NZR3'!$D$39)</f>
        <v>0</v>
      </c>
      <c r="T18" s="42">
        <f ca="1">IF($W18="M",'MZR3'!$D$39,'NZR3'!$D$41)</f>
        <v>0</v>
      </c>
      <c r="U18" s="42">
        <f ca="1">IF($W18="M",'MZR3'!$D$40,'NZR3'!$D$43)</f>
        <v>0</v>
      </c>
      <c r="V18" s="43">
        <f ca="1">IF($W18="M",'MZR3'!$D$41,'NZR3'!$D$45)</f>
        <v>0</v>
      </c>
      <c r="W18" s="45">
        <f ca="1">(INDIRECT(ADDRESS(MATCH($B$18,TYPY!A$1:A$65536,0),2,1,1,"TYPY"),1))</f>
        <v>0</v>
      </c>
    </row>
    <row r="19" spans="1:23" ht="16.899999999999999" customHeight="1" thickBot="1" x14ac:dyDescent="0.3">
      <c r="A19" s="1288"/>
      <c r="B19" s="1275"/>
      <c r="C19" s="1217"/>
      <c r="D19" s="1218"/>
      <c r="E19" s="1219"/>
      <c r="F19" s="1219"/>
      <c r="G19" s="1219"/>
      <c r="H19" s="1220"/>
      <c r="I19" s="1237"/>
      <c r="J19" s="1238"/>
      <c r="K19" s="1238"/>
      <c r="L19" s="1238"/>
      <c r="M19" s="1238"/>
      <c r="N19" s="1238"/>
      <c r="O19" s="1238"/>
      <c r="P19" s="1238"/>
      <c r="Q19" s="1238"/>
      <c r="R19" s="1239"/>
      <c r="S19" s="1221">
        <f ca="1">IF(EXACT(B18,"FCI-IGP-IFH"),'MZR3'!$S$10,SUM(S18:U18))</f>
        <v>0</v>
      </c>
      <c r="T19" s="1222"/>
      <c r="U19" s="1222"/>
      <c r="V19" s="1223"/>
      <c r="W19" s="45">
        <f ca="1">(INDIRECT(ADDRESS(MATCH($B$18,TYPY!A$1:A$65536,0),2,1,1,"TYPY"),1))</f>
        <v>0</v>
      </c>
    </row>
    <row r="20" spans="1:23" ht="16.899999999999999" customHeight="1" thickBot="1" x14ac:dyDescent="0.3">
      <c r="A20" s="1288"/>
      <c r="B20" s="1276"/>
      <c r="C20" s="1228"/>
      <c r="D20" s="1229"/>
      <c r="E20" s="1229"/>
      <c r="F20" s="1229"/>
      <c r="G20" s="1229"/>
      <c r="H20" s="1230"/>
      <c r="I20" s="1231"/>
      <c r="J20" s="1232"/>
      <c r="K20" s="1232"/>
      <c r="L20" s="1232"/>
      <c r="M20" s="1232"/>
      <c r="N20" s="1232"/>
      <c r="O20" s="1232"/>
      <c r="P20" s="1232"/>
      <c r="Q20" s="1232"/>
      <c r="R20" s="1233"/>
      <c r="S20" s="1221" t="str">
        <f ca="1">IF($W18="M",'MZR3'!$D$43,'NZR3'!$A$50)</f>
        <v xml:space="preserve"> </v>
      </c>
      <c r="T20" s="1222"/>
      <c r="U20" s="1222"/>
      <c r="V20" s="1223"/>
      <c r="W20" s="45">
        <f ca="1">(INDIRECT(ADDRESS(MATCH($B$18,TYPY!A$1:A$65536,0),2,1,1,"TYPY"),1))</f>
        <v>0</v>
      </c>
    </row>
    <row r="21" spans="1:23" ht="16.899999999999999" customHeight="1" thickBot="1" x14ac:dyDescent="0.3">
      <c r="A21" s="1288">
        <v>4</v>
      </c>
      <c r="B21" s="1284" t="s">
        <v>241</v>
      </c>
      <c r="C21" s="1224"/>
      <c r="D21" s="1225"/>
      <c r="E21" s="1226"/>
      <c r="F21" s="1226"/>
      <c r="G21" s="1226"/>
      <c r="H21" s="1227"/>
      <c r="I21" s="1287"/>
      <c r="J21" s="1286"/>
      <c r="K21" s="149"/>
      <c r="L21" s="1285"/>
      <c r="M21" s="1286"/>
      <c r="N21" s="1234"/>
      <c r="O21" s="1240"/>
      <c r="P21" s="1234"/>
      <c r="Q21" s="1235"/>
      <c r="R21" s="1236"/>
      <c r="S21" s="41">
        <f ca="1">IF(W21="M",(IF(EXACT(B21,"FCI-IGP-IFH"),'MZR4'!$R$9&amp;"/  "&amp;'MZR4'!$T$9,'MZR4'!$D$38)),'NZR4'!$D$39)</f>
        <v>0</v>
      </c>
      <c r="T21" s="42">
        <f ca="1">IF($W21="M",'MZR4'!$D$39,'NZR4'!$D$41)</f>
        <v>0</v>
      </c>
      <c r="U21" s="42">
        <f ca="1">IF($W21="M",'MZR4'!$D$40,'NZR4'!$D$43)</f>
        <v>0</v>
      </c>
      <c r="V21" s="43">
        <f ca="1">IF($W21="M",'MZR4'!$D$41,'NZR4'!$D$45)</f>
        <v>0</v>
      </c>
      <c r="W21" s="45">
        <f ca="1">(INDIRECT(ADDRESS(MATCH($B$21,TYPY!A$1:A$65536,0),2,1,1,"TYPY"),1))</f>
        <v>0</v>
      </c>
    </row>
    <row r="22" spans="1:23" ht="16.899999999999999" customHeight="1" thickBot="1" x14ac:dyDescent="0.3">
      <c r="A22" s="1288"/>
      <c r="B22" s="1275"/>
      <c r="C22" s="1217"/>
      <c r="D22" s="1218"/>
      <c r="E22" s="1219"/>
      <c r="F22" s="1219"/>
      <c r="G22" s="1219"/>
      <c r="H22" s="1220"/>
      <c r="I22" s="1237"/>
      <c r="J22" s="1238"/>
      <c r="K22" s="1238"/>
      <c r="L22" s="1238"/>
      <c r="M22" s="1238"/>
      <c r="N22" s="1238"/>
      <c r="O22" s="1238"/>
      <c r="P22" s="1238"/>
      <c r="Q22" s="1238"/>
      <c r="R22" s="1239"/>
      <c r="S22" s="1221">
        <f ca="1">IF(EXACT(B21,"FCI-IGP-IFH"),'MZR4'!$S$10,SUM(S21:U21))</f>
        <v>0</v>
      </c>
      <c r="T22" s="1222"/>
      <c r="U22" s="1222"/>
      <c r="V22" s="1223"/>
      <c r="W22" s="45">
        <f ca="1">(INDIRECT(ADDRESS(MATCH($B$21,TYPY!A$1:A$65536,0),2,1,1,"TYPY"),1))</f>
        <v>0</v>
      </c>
    </row>
    <row r="23" spans="1:23" ht="16.899999999999999" customHeight="1" thickBot="1" x14ac:dyDescent="0.3">
      <c r="A23" s="1288"/>
      <c r="B23" s="1276"/>
      <c r="C23" s="1228"/>
      <c r="D23" s="1229"/>
      <c r="E23" s="1229"/>
      <c r="F23" s="1229"/>
      <c r="G23" s="1229"/>
      <c r="H23" s="1230"/>
      <c r="I23" s="1231"/>
      <c r="J23" s="1232"/>
      <c r="K23" s="1232"/>
      <c r="L23" s="1232"/>
      <c r="M23" s="1232"/>
      <c r="N23" s="1232"/>
      <c r="O23" s="1232"/>
      <c r="P23" s="1232"/>
      <c r="Q23" s="1232"/>
      <c r="R23" s="1233"/>
      <c r="S23" s="1221" t="str">
        <f ca="1">IF($W21="M",'MZR4'!$D$43,'NZR4'!$A$50)</f>
        <v xml:space="preserve"> </v>
      </c>
      <c r="T23" s="1222"/>
      <c r="U23" s="1222"/>
      <c r="V23" s="1223"/>
      <c r="W23" s="45">
        <f ca="1">(INDIRECT(ADDRESS(MATCH($B$21,TYPY!A$1:A$65536,0),2,1,1,"TYPY"),1))</f>
        <v>0</v>
      </c>
    </row>
    <row r="24" spans="1:23" ht="16.899999999999999" customHeight="1" thickBot="1" x14ac:dyDescent="0.3">
      <c r="A24" s="1288">
        <v>5</v>
      </c>
      <c r="B24" s="1284" t="s">
        <v>241</v>
      </c>
      <c r="C24" s="1224"/>
      <c r="D24" s="1225"/>
      <c r="E24" s="1226"/>
      <c r="F24" s="1226"/>
      <c r="G24" s="1226"/>
      <c r="H24" s="1227"/>
      <c r="I24" s="1287"/>
      <c r="J24" s="1286"/>
      <c r="K24" s="149"/>
      <c r="L24" s="1285"/>
      <c r="M24" s="1286"/>
      <c r="N24" s="1234"/>
      <c r="O24" s="1240"/>
      <c r="P24" s="1234"/>
      <c r="Q24" s="1235"/>
      <c r="R24" s="1236"/>
      <c r="S24" s="41">
        <f ca="1">IF(W24="M",(IF(EXACT(B24,"FCI-IGP-IFH"),'MZR5'!$R$9&amp;"/  "&amp;'MZR5'!$T$9,'MZR5'!$D$38)),'NZR5'!$D$39)</f>
        <v>0</v>
      </c>
      <c r="T24" s="42">
        <f ca="1">IF($W24="M",'MZR5'!$D$39,'NZR5'!$D$41)</f>
        <v>0</v>
      </c>
      <c r="U24" s="42">
        <f ca="1">IF($W24="M",'MZR5'!$D$40,'NZR5'!$D$43)</f>
        <v>0</v>
      </c>
      <c r="V24" s="43">
        <f ca="1">IF($W24="M",'MZR5'!$D$41,'NZR5'!$D$45)</f>
        <v>0</v>
      </c>
      <c r="W24" s="45">
        <f ca="1">(INDIRECT(ADDRESS(MATCH($B$24,TYPY!A$1:A$65536,0),2,1,1,"TYPY"),1))</f>
        <v>0</v>
      </c>
    </row>
    <row r="25" spans="1:23" ht="16.899999999999999" customHeight="1" thickBot="1" x14ac:dyDescent="0.3">
      <c r="A25" s="1288"/>
      <c r="B25" s="1275"/>
      <c r="C25" s="1217"/>
      <c r="D25" s="1218"/>
      <c r="E25" s="1219"/>
      <c r="F25" s="1219"/>
      <c r="G25" s="1219"/>
      <c r="H25" s="1220"/>
      <c r="I25" s="1237"/>
      <c r="J25" s="1238"/>
      <c r="K25" s="1238"/>
      <c r="L25" s="1238"/>
      <c r="M25" s="1238"/>
      <c r="N25" s="1238"/>
      <c r="O25" s="1238"/>
      <c r="P25" s="1238"/>
      <c r="Q25" s="1238"/>
      <c r="R25" s="1239"/>
      <c r="S25" s="1221">
        <f ca="1">IF(EXACT(B24,"FCI-IGP-IFH"),'MZR5'!$S$10,SUM(S24:U24))</f>
        <v>0</v>
      </c>
      <c r="T25" s="1222"/>
      <c r="U25" s="1222"/>
      <c r="V25" s="1223"/>
      <c r="W25" s="45">
        <f ca="1">(INDIRECT(ADDRESS(MATCH($B$24,TYPY!A$1:A$65536,0),2,1,1,"TYPY"),1))</f>
        <v>0</v>
      </c>
    </row>
    <row r="26" spans="1:23" ht="16.899999999999999" customHeight="1" thickBot="1" x14ac:dyDescent="0.3">
      <c r="A26" s="1288"/>
      <c r="B26" s="1276"/>
      <c r="C26" s="1228"/>
      <c r="D26" s="1229"/>
      <c r="E26" s="1229"/>
      <c r="F26" s="1229"/>
      <c r="G26" s="1229"/>
      <c r="H26" s="1230"/>
      <c r="I26" s="1231"/>
      <c r="J26" s="1232"/>
      <c r="K26" s="1232"/>
      <c r="L26" s="1232"/>
      <c r="M26" s="1232"/>
      <c r="N26" s="1232"/>
      <c r="O26" s="1232"/>
      <c r="P26" s="1232"/>
      <c r="Q26" s="1232"/>
      <c r="R26" s="1233"/>
      <c r="S26" s="1221" t="str">
        <f ca="1">IF($W24="M",'MZR5'!$D$43,'NZR5'!$A$50)</f>
        <v xml:space="preserve"> </v>
      </c>
      <c r="T26" s="1222"/>
      <c r="U26" s="1222"/>
      <c r="V26" s="1223"/>
      <c r="W26" s="45">
        <f ca="1">(INDIRECT(ADDRESS(MATCH($B$24,TYPY!A$1:A$65536,0),2,1,1,"TYPY"),1))</f>
        <v>0</v>
      </c>
    </row>
    <row r="27" spans="1:23" ht="16.899999999999999" customHeight="1" thickBot="1" x14ac:dyDescent="0.3">
      <c r="A27" s="1288">
        <v>6</v>
      </c>
      <c r="B27" s="1284" t="s">
        <v>241</v>
      </c>
      <c r="C27" s="1224"/>
      <c r="D27" s="1225"/>
      <c r="E27" s="1226"/>
      <c r="F27" s="1226"/>
      <c r="G27" s="1226"/>
      <c r="H27" s="1227"/>
      <c r="I27" s="1287"/>
      <c r="J27" s="1286"/>
      <c r="K27" s="149"/>
      <c r="L27" s="1285"/>
      <c r="M27" s="1286"/>
      <c r="N27" s="1234"/>
      <c r="O27" s="1240"/>
      <c r="P27" s="1234"/>
      <c r="Q27" s="1235"/>
      <c r="R27" s="1236"/>
      <c r="S27" s="41">
        <f ca="1">IF(W27="M",(IF(EXACT(B27,"FCI-IGP-IFH"),'MZR6'!$R$9&amp;"/  "&amp;'MZR6'!$T$9,'MZR6'!$D$38)),'NZR6'!$D$39)</f>
        <v>0</v>
      </c>
      <c r="T27" s="42">
        <f ca="1">IF($W27="M",'MZR6'!$D$39,'NZR6'!$D$41)</f>
        <v>0</v>
      </c>
      <c r="U27" s="42">
        <f ca="1">IF($W27="M",'MZR6'!$D$40,'NZR6'!$D$43)</f>
        <v>0</v>
      </c>
      <c r="V27" s="43">
        <f ca="1">IF($W27="M",'MZR6'!$D$41,'NZR6'!$D$45)</f>
        <v>0</v>
      </c>
      <c r="W27" s="45">
        <f ca="1">(INDIRECT(ADDRESS(MATCH($B$27,TYPY!A$1:A$65536,0),2,1,1,"TYPY"),1))</f>
        <v>0</v>
      </c>
    </row>
    <row r="28" spans="1:23" ht="16.899999999999999" customHeight="1" thickBot="1" x14ac:dyDescent="0.3">
      <c r="A28" s="1288"/>
      <c r="B28" s="1275"/>
      <c r="C28" s="1217"/>
      <c r="D28" s="1218"/>
      <c r="E28" s="1219"/>
      <c r="F28" s="1219"/>
      <c r="G28" s="1219"/>
      <c r="H28" s="1220"/>
      <c r="I28" s="1237"/>
      <c r="J28" s="1238"/>
      <c r="K28" s="1238"/>
      <c r="L28" s="1238"/>
      <c r="M28" s="1238"/>
      <c r="N28" s="1238"/>
      <c r="O28" s="1238"/>
      <c r="P28" s="1238"/>
      <c r="Q28" s="1238"/>
      <c r="R28" s="1239"/>
      <c r="S28" s="1221">
        <f ca="1">IF(EXACT(B27,"FCI-IGP-IFH"),'MZR6'!$S$10,SUM(S27:U27))</f>
        <v>0</v>
      </c>
      <c r="T28" s="1222"/>
      <c r="U28" s="1222"/>
      <c r="V28" s="1223"/>
      <c r="W28" s="45">
        <f ca="1">(INDIRECT(ADDRESS(MATCH($B$27,TYPY!A$1:A$65536,0),2,1,1,"TYPY"),1))</f>
        <v>0</v>
      </c>
    </row>
    <row r="29" spans="1:23" ht="16.899999999999999" customHeight="1" thickBot="1" x14ac:dyDescent="0.3">
      <c r="A29" s="1288"/>
      <c r="B29" s="1276"/>
      <c r="C29" s="1228"/>
      <c r="D29" s="1229"/>
      <c r="E29" s="1229"/>
      <c r="F29" s="1229"/>
      <c r="G29" s="1229"/>
      <c r="H29" s="1230"/>
      <c r="I29" s="1231"/>
      <c r="J29" s="1232"/>
      <c r="K29" s="1232"/>
      <c r="L29" s="1232"/>
      <c r="M29" s="1232"/>
      <c r="N29" s="1232"/>
      <c r="O29" s="1232"/>
      <c r="P29" s="1232"/>
      <c r="Q29" s="1232"/>
      <c r="R29" s="1233"/>
      <c r="S29" s="1221" t="str">
        <f ca="1">IF($W27="M",'MZR6'!$D$43,'NZR6'!$A$50)</f>
        <v xml:space="preserve"> </v>
      </c>
      <c r="T29" s="1222"/>
      <c r="U29" s="1222"/>
      <c r="V29" s="1223"/>
      <c r="W29" s="45">
        <f ca="1">(INDIRECT(ADDRESS(MATCH($B$27,TYPY!A$1:A$65536,0),2,1,1,"TYPY"),1))</f>
        <v>0</v>
      </c>
    </row>
    <row r="30" spans="1:23" ht="16.899999999999999" customHeight="1" thickBot="1" x14ac:dyDescent="0.3">
      <c r="A30" s="1288">
        <v>7</v>
      </c>
      <c r="B30" s="1284" t="s">
        <v>241</v>
      </c>
      <c r="C30" s="1224"/>
      <c r="D30" s="1225"/>
      <c r="E30" s="1226"/>
      <c r="F30" s="1226"/>
      <c r="G30" s="1226"/>
      <c r="H30" s="1227"/>
      <c r="I30" s="1287"/>
      <c r="J30" s="1286"/>
      <c r="K30" s="149"/>
      <c r="L30" s="1285"/>
      <c r="M30" s="1286"/>
      <c r="N30" s="1234"/>
      <c r="O30" s="1240"/>
      <c r="P30" s="1234"/>
      <c r="Q30" s="1235"/>
      <c r="R30" s="1236"/>
      <c r="S30" s="41">
        <f ca="1">IF(W30="M",(IF(EXACT(B30,"FCI-IGP-IFH"),'MZR7'!$R$9&amp;"/  "&amp;'MZR7'!$T$9,'MZR7'!$D$38)),'NZR7'!$D$39)</f>
        <v>0</v>
      </c>
      <c r="T30" s="42">
        <f ca="1">IF($W30="M",'MZR7'!$D$39,'NZR7'!$D$41)</f>
        <v>0</v>
      </c>
      <c r="U30" s="42">
        <f ca="1">IF($W30="M",'MZR7'!$D$40,'NZR7'!$D$43)</f>
        <v>0</v>
      </c>
      <c r="V30" s="43">
        <f ca="1">IF($W30="M",'MZR7'!$D$41,'NZR7'!$D$45)</f>
        <v>0</v>
      </c>
      <c r="W30" s="45">
        <f ca="1">(INDIRECT(ADDRESS(MATCH($B$30,TYPY!A$1:A$65536,0),2,1,1,"TYPY"),1))</f>
        <v>0</v>
      </c>
    </row>
    <row r="31" spans="1:23" ht="16.899999999999999" customHeight="1" thickBot="1" x14ac:dyDescent="0.3">
      <c r="A31" s="1288"/>
      <c r="B31" s="1275"/>
      <c r="C31" s="1217"/>
      <c r="D31" s="1218"/>
      <c r="E31" s="1219"/>
      <c r="F31" s="1219"/>
      <c r="G31" s="1219"/>
      <c r="H31" s="1220"/>
      <c r="I31" s="1237"/>
      <c r="J31" s="1238"/>
      <c r="K31" s="1238"/>
      <c r="L31" s="1238"/>
      <c r="M31" s="1238"/>
      <c r="N31" s="1238"/>
      <c r="O31" s="1238"/>
      <c r="P31" s="1238"/>
      <c r="Q31" s="1238"/>
      <c r="R31" s="1239"/>
      <c r="S31" s="1221">
        <f ca="1">IF(EXACT(B30,"FCI-IGP-IFH"),'MZR7'!$S$10,SUM(S30:U30))</f>
        <v>0</v>
      </c>
      <c r="T31" s="1222"/>
      <c r="U31" s="1222"/>
      <c r="V31" s="1223"/>
      <c r="W31" s="45">
        <f ca="1">(INDIRECT(ADDRESS(MATCH($B$30,TYPY!A$1:A$65536,0),2,1,1,"TYPY"),1))</f>
        <v>0</v>
      </c>
    </row>
    <row r="32" spans="1:23" ht="16.899999999999999" customHeight="1" thickBot="1" x14ac:dyDescent="0.3">
      <c r="A32" s="1288"/>
      <c r="B32" s="1276"/>
      <c r="C32" s="1228"/>
      <c r="D32" s="1229"/>
      <c r="E32" s="1229"/>
      <c r="F32" s="1229"/>
      <c r="G32" s="1229"/>
      <c r="H32" s="1230"/>
      <c r="I32" s="1231"/>
      <c r="J32" s="1232"/>
      <c r="K32" s="1232"/>
      <c r="L32" s="1232"/>
      <c r="M32" s="1232"/>
      <c r="N32" s="1232"/>
      <c r="O32" s="1232"/>
      <c r="P32" s="1232"/>
      <c r="Q32" s="1232"/>
      <c r="R32" s="1233"/>
      <c r="S32" s="1221" t="str">
        <f ca="1">IF($W30="M",'MZR7'!$D$43,'NZR7'!$A$50)</f>
        <v xml:space="preserve"> </v>
      </c>
      <c r="T32" s="1222"/>
      <c r="U32" s="1222"/>
      <c r="V32" s="1223"/>
      <c r="W32" s="45">
        <f ca="1">(INDIRECT(ADDRESS(MATCH($B$30,TYPY!A$1:A$65536,0),2,1,1,"TYPY"),1))</f>
        <v>0</v>
      </c>
    </row>
    <row r="33" spans="1:23" ht="16.899999999999999" customHeight="1" thickBot="1" x14ac:dyDescent="0.3">
      <c r="A33" s="1288">
        <v>8</v>
      </c>
      <c r="B33" s="1284" t="s">
        <v>241</v>
      </c>
      <c r="C33" s="1224"/>
      <c r="D33" s="1225"/>
      <c r="E33" s="1226"/>
      <c r="F33" s="1226"/>
      <c r="G33" s="1226"/>
      <c r="H33" s="1227"/>
      <c r="I33" s="1287"/>
      <c r="J33" s="1286"/>
      <c r="K33" s="149"/>
      <c r="L33" s="1285"/>
      <c r="M33" s="1286"/>
      <c r="N33" s="1234"/>
      <c r="O33" s="1240"/>
      <c r="P33" s="1234"/>
      <c r="Q33" s="1235"/>
      <c r="R33" s="1236"/>
      <c r="S33" s="41">
        <f ca="1">IF(W33="M",(IF(EXACT(B33,"FCI-IGP-IFH"),'MZR8'!$R$9&amp;"/  "&amp;'MZR8'!$T$9,'MZR8'!$D$38)),'NZR8'!$D$39)</f>
        <v>0</v>
      </c>
      <c r="T33" s="42">
        <f ca="1">IF($W33="M",'MZR8'!$D$39,'NZR8'!$D$41)</f>
        <v>0</v>
      </c>
      <c r="U33" s="42">
        <f ca="1">IF($W33="M",'MZR8'!$D$40,'NZR8'!$D$43)</f>
        <v>0</v>
      </c>
      <c r="V33" s="43">
        <f ca="1">IF($W33="M",'MZR8'!$D$41,'NZR8'!$D$45)</f>
        <v>0</v>
      </c>
      <c r="W33" s="45">
        <f ca="1">(INDIRECT(ADDRESS(MATCH($B$33,TYPY!A$1:A$65536,0),2,1,1,"TYPY"),1))</f>
        <v>0</v>
      </c>
    </row>
    <row r="34" spans="1:23" ht="16.899999999999999" customHeight="1" thickBot="1" x14ac:dyDescent="0.3">
      <c r="A34" s="1288"/>
      <c r="B34" s="1275"/>
      <c r="C34" s="1217"/>
      <c r="D34" s="1218"/>
      <c r="E34" s="1219"/>
      <c r="F34" s="1219"/>
      <c r="G34" s="1219"/>
      <c r="H34" s="1220"/>
      <c r="I34" s="1237"/>
      <c r="J34" s="1238"/>
      <c r="K34" s="1238"/>
      <c r="L34" s="1238"/>
      <c r="M34" s="1238"/>
      <c r="N34" s="1238"/>
      <c r="O34" s="1238"/>
      <c r="P34" s="1238"/>
      <c r="Q34" s="1238"/>
      <c r="R34" s="1239"/>
      <c r="S34" s="1221">
        <f ca="1">IF(EXACT(B33,"FCI-IGP-IFH"),'MZR8'!$S$10,SUM(S33:U33))</f>
        <v>0</v>
      </c>
      <c r="T34" s="1222"/>
      <c r="U34" s="1222"/>
      <c r="V34" s="1223"/>
      <c r="W34" s="45">
        <f ca="1">(INDIRECT(ADDRESS(MATCH($B$33,TYPY!A$1:A$65536,0),2,1,1,"TYPY"),1))</f>
        <v>0</v>
      </c>
    </row>
    <row r="35" spans="1:23" ht="16.899999999999999" customHeight="1" thickBot="1" x14ac:dyDescent="0.3">
      <c r="A35" s="1288"/>
      <c r="B35" s="1276"/>
      <c r="C35" s="1228"/>
      <c r="D35" s="1229"/>
      <c r="E35" s="1229"/>
      <c r="F35" s="1229"/>
      <c r="G35" s="1229"/>
      <c r="H35" s="1230"/>
      <c r="I35" s="1231"/>
      <c r="J35" s="1232"/>
      <c r="K35" s="1232"/>
      <c r="L35" s="1232"/>
      <c r="M35" s="1232"/>
      <c r="N35" s="1232"/>
      <c r="O35" s="1232"/>
      <c r="P35" s="1232"/>
      <c r="Q35" s="1232"/>
      <c r="R35" s="1233"/>
      <c r="S35" s="1221" t="str">
        <f ca="1">IF($W33="M",'MZR8'!$D$43,'NZR8'!$A$50)</f>
        <v xml:space="preserve"> </v>
      </c>
      <c r="T35" s="1222"/>
      <c r="U35" s="1222"/>
      <c r="V35" s="1223"/>
      <c r="W35" s="45">
        <f ca="1">(INDIRECT(ADDRESS(MATCH($B$33,TYPY!A$1:A$65536,0),2,1,1,"TYPY"),1))</f>
        <v>0</v>
      </c>
    </row>
    <row r="36" spans="1:23" ht="16.899999999999999" customHeight="1" thickBot="1" x14ac:dyDescent="0.3">
      <c r="A36" s="1288">
        <v>9</v>
      </c>
      <c r="B36" s="1284" t="s">
        <v>241</v>
      </c>
      <c r="C36" s="1224"/>
      <c r="D36" s="1225"/>
      <c r="E36" s="1226"/>
      <c r="F36" s="1226"/>
      <c r="G36" s="1226"/>
      <c r="H36" s="1227"/>
      <c r="I36" s="1287"/>
      <c r="J36" s="1286"/>
      <c r="K36" s="149"/>
      <c r="L36" s="1285"/>
      <c r="M36" s="1286"/>
      <c r="N36" s="1234"/>
      <c r="O36" s="1240"/>
      <c r="P36" s="1234"/>
      <c r="Q36" s="1235"/>
      <c r="R36" s="1236"/>
      <c r="S36" s="41">
        <f ca="1">IF(W36="M",(IF(EXACT(B36,"FCI-IGP-IFH"),'MZR9'!$R$9&amp;"/  "&amp;'MZR9'!$T$9,'MZR9'!$D$38)),'NZR9'!$D$39)</f>
        <v>0</v>
      </c>
      <c r="T36" s="42">
        <f ca="1">IF($W36="M",'MZR9'!$D$39,'NZR9'!$D$41)</f>
        <v>0</v>
      </c>
      <c r="U36" s="42">
        <f ca="1">IF($W36="M",'MZR9'!$D$40,'NZR9'!$D$43)</f>
        <v>0</v>
      </c>
      <c r="V36" s="43">
        <f ca="1">IF($W36="M",'MZR9'!$D$41,'NZR9'!$D$45)</f>
        <v>0</v>
      </c>
      <c r="W36" s="45">
        <f ca="1">(INDIRECT(ADDRESS(MATCH($B$36,TYPY!A$1:A$65536,0),2,1,1,"TYPY"),1))</f>
        <v>0</v>
      </c>
    </row>
    <row r="37" spans="1:23" ht="16.899999999999999" customHeight="1" thickBot="1" x14ac:dyDescent="0.3">
      <c r="A37" s="1288"/>
      <c r="B37" s="1275"/>
      <c r="C37" s="1217"/>
      <c r="D37" s="1218"/>
      <c r="E37" s="1219"/>
      <c r="F37" s="1219"/>
      <c r="G37" s="1219"/>
      <c r="H37" s="1220"/>
      <c r="I37" s="1237"/>
      <c r="J37" s="1238"/>
      <c r="K37" s="1238"/>
      <c r="L37" s="1238"/>
      <c r="M37" s="1238"/>
      <c r="N37" s="1238"/>
      <c r="O37" s="1238"/>
      <c r="P37" s="1238"/>
      <c r="Q37" s="1238"/>
      <c r="R37" s="1239"/>
      <c r="S37" s="1221">
        <f ca="1">IF(EXACT(B36,"FCI-IGP-IFH"),'MZR9'!$S$10,SUM(S36:U36))</f>
        <v>0</v>
      </c>
      <c r="T37" s="1222"/>
      <c r="U37" s="1222"/>
      <c r="V37" s="1223"/>
      <c r="W37" s="45">
        <f ca="1">(INDIRECT(ADDRESS(MATCH($B$36,TYPY!A$1:A$65536,0),2,1,1,"TYPY"),1))</f>
        <v>0</v>
      </c>
    </row>
    <row r="38" spans="1:23" ht="16.899999999999999" customHeight="1" thickBot="1" x14ac:dyDescent="0.3">
      <c r="A38" s="1288"/>
      <c r="B38" s="1276"/>
      <c r="C38" s="1228"/>
      <c r="D38" s="1229"/>
      <c r="E38" s="1229"/>
      <c r="F38" s="1229"/>
      <c r="G38" s="1229"/>
      <c r="H38" s="1230"/>
      <c r="I38" s="1231"/>
      <c r="J38" s="1232"/>
      <c r="K38" s="1232"/>
      <c r="L38" s="1232"/>
      <c r="M38" s="1232"/>
      <c r="N38" s="1232"/>
      <c r="O38" s="1232"/>
      <c r="P38" s="1232"/>
      <c r="Q38" s="1232"/>
      <c r="R38" s="1233"/>
      <c r="S38" s="1221" t="str">
        <f ca="1">IF($W36="M",'MZR9'!$D$43,'NZR9'!$A$50)</f>
        <v xml:space="preserve"> </v>
      </c>
      <c r="T38" s="1222"/>
      <c r="U38" s="1222"/>
      <c r="V38" s="1223"/>
      <c r="W38" s="45">
        <f ca="1">(INDIRECT(ADDRESS(MATCH($B$36,TYPY!A$1:A$65536,0),2,1,1,"TYPY"),1))</f>
        <v>0</v>
      </c>
    </row>
    <row r="39" spans="1:23" ht="16.899999999999999" customHeight="1" thickBot="1" x14ac:dyDescent="0.3">
      <c r="A39" s="1288">
        <v>10</v>
      </c>
      <c r="B39" s="1284" t="s">
        <v>241</v>
      </c>
      <c r="C39" s="1224"/>
      <c r="D39" s="1225"/>
      <c r="E39" s="1226"/>
      <c r="F39" s="1226"/>
      <c r="G39" s="1226"/>
      <c r="H39" s="1227"/>
      <c r="I39" s="1287"/>
      <c r="J39" s="1286"/>
      <c r="K39" s="149"/>
      <c r="L39" s="1285"/>
      <c r="M39" s="1286"/>
      <c r="N39" s="1234"/>
      <c r="O39" s="1240"/>
      <c r="P39" s="1234"/>
      <c r="Q39" s="1235"/>
      <c r="R39" s="1236"/>
      <c r="S39" s="41">
        <f ca="1">IF(W39="M",(IF(EXACT(B39,"FCI-IGP-IFH"),'MZR10'!$R$9&amp;"/  "&amp;'MZR10'!$T$9,'MZR10'!$D$38)),'NZR10'!$D$39)</f>
        <v>0</v>
      </c>
      <c r="T39" s="42">
        <f ca="1">IF($W39="M",'MZR10'!$D$39,'NZR10'!$D$41)</f>
        <v>0</v>
      </c>
      <c r="U39" s="42">
        <f ca="1">IF($W39="M",'MZR10'!$D$40,'NZR10'!$D$43)</f>
        <v>0</v>
      </c>
      <c r="V39" s="43">
        <f ca="1">IF($W39="M",'MZR10'!$D$41,'NZR10'!$D$45)</f>
        <v>0</v>
      </c>
      <c r="W39" s="45">
        <f ca="1">(INDIRECT(ADDRESS(MATCH($B$39,TYPY!A$1:A$65536,0),2,1,1,"TYPY"),1))</f>
        <v>0</v>
      </c>
    </row>
    <row r="40" spans="1:23" ht="16.899999999999999" customHeight="1" thickBot="1" x14ac:dyDescent="0.3">
      <c r="A40" s="1288"/>
      <c r="B40" s="1275"/>
      <c r="C40" s="1217"/>
      <c r="D40" s="1218"/>
      <c r="E40" s="1219"/>
      <c r="F40" s="1219"/>
      <c r="G40" s="1219"/>
      <c r="H40" s="1220"/>
      <c r="I40" s="1237"/>
      <c r="J40" s="1238"/>
      <c r="K40" s="1238"/>
      <c r="L40" s="1238"/>
      <c r="M40" s="1238"/>
      <c r="N40" s="1238"/>
      <c r="O40" s="1238"/>
      <c r="P40" s="1238"/>
      <c r="Q40" s="1238"/>
      <c r="R40" s="1239"/>
      <c r="S40" s="1221">
        <f ca="1">IF(EXACT(B39,"FCI-IGP-IFH"),'MZR10'!$S$10,SUM(S39:U39))</f>
        <v>0</v>
      </c>
      <c r="T40" s="1222"/>
      <c r="U40" s="1222"/>
      <c r="V40" s="1223"/>
      <c r="W40" s="45">
        <f ca="1">(INDIRECT(ADDRESS(MATCH($B$39,TYPY!A$1:A$65536,0),2,1,1,"TYPY"),1))</f>
        <v>0</v>
      </c>
    </row>
    <row r="41" spans="1:23" ht="16.899999999999999" customHeight="1" thickBot="1" x14ac:dyDescent="0.3">
      <c r="A41" s="1288"/>
      <c r="B41" s="1276"/>
      <c r="C41" s="1228"/>
      <c r="D41" s="1229"/>
      <c r="E41" s="1229"/>
      <c r="F41" s="1229"/>
      <c r="G41" s="1229"/>
      <c r="H41" s="1230"/>
      <c r="I41" s="1231"/>
      <c r="J41" s="1232"/>
      <c r="K41" s="1232"/>
      <c r="L41" s="1232"/>
      <c r="M41" s="1232"/>
      <c r="N41" s="1232"/>
      <c r="O41" s="1232"/>
      <c r="P41" s="1232"/>
      <c r="Q41" s="1232"/>
      <c r="R41" s="1233"/>
      <c r="S41" s="1221" t="str">
        <f ca="1">IF($W39="M",'MZR10'!$D$43,'NZR10'!$A$50)</f>
        <v xml:space="preserve"> </v>
      </c>
      <c r="T41" s="1222"/>
      <c r="U41" s="1222"/>
      <c r="V41" s="1223"/>
      <c r="W41" s="45">
        <f ca="1">(INDIRECT(ADDRESS(MATCH($B$39,TYPY!A$1:A$65536,0),2,1,1,"TYPY"),1))</f>
        <v>0</v>
      </c>
    </row>
    <row r="42" spans="1:23" ht="16.899999999999999" customHeight="1" thickBot="1" x14ac:dyDescent="0.3">
      <c r="A42" s="1288">
        <v>11</v>
      </c>
      <c r="B42" s="1284" t="s">
        <v>241</v>
      </c>
      <c r="C42" s="1224"/>
      <c r="D42" s="1225"/>
      <c r="E42" s="1226"/>
      <c r="F42" s="1226"/>
      <c r="G42" s="1226"/>
      <c r="H42" s="1227"/>
      <c r="I42" s="1287"/>
      <c r="J42" s="1286"/>
      <c r="K42" s="149"/>
      <c r="L42" s="1285"/>
      <c r="M42" s="1286"/>
      <c r="N42" s="1234"/>
      <c r="O42" s="1240"/>
      <c r="P42" s="1234"/>
      <c r="Q42" s="1235"/>
      <c r="R42" s="1236"/>
      <c r="S42" s="41">
        <f ca="1">IF(W42="M",(IF(EXACT(B42,"FCI-IGP-IFH"),'MZR11'!$R$9&amp;"/  "&amp;'MZR11'!$T$9,'MZR11'!$D$38)),'NZR11'!$D$39)</f>
        <v>0</v>
      </c>
      <c r="T42" s="42">
        <f ca="1">IF($W42="M",'MZR11'!$D$39,'NZR11'!$D$41)</f>
        <v>0</v>
      </c>
      <c r="U42" s="42">
        <f ca="1">IF($W42="M",'MZR11'!$D$40,'NZR11'!$D$43)</f>
        <v>0</v>
      </c>
      <c r="V42" s="43">
        <f ca="1">IF($W42="M",'MZR11'!$D$41,'NZR11'!$D$45)</f>
        <v>0</v>
      </c>
      <c r="W42" s="45">
        <f ca="1">(INDIRECT(ADDRESS(MATCH($B$42,TYPY!A$1:A$65536,0),2,1,1,"TYPY"),1))</f>
        <v>0</v>
      </c>
    </row>
    <row r="43" spans="1:23" ht="16.899999999999999" customHeight="1" thickBot="1" x14ac:dyDescent="0.3">
      <c r="A43" s="1288"/>
      <c r="B43" s="1275"/>
      <c r="C43" s="1217"/>
      <c r="D43" s="1218"/>
      <c r="E43" s="1219"/>
      <c r="F43" s="1219"/>
      <c r="G43" s="1219"/>
      <c r="H43" s="1220"/>
      <c r="I43" s="1237"/>
      <c r="J43" s="1238"/>
      <c r="K43" s="1238"/>
      <c r="L43" s="1238"/>
      <c r="M43" s="1238"/>
      <c r="N43" s="1238"/>
      <c r="O43" s="1238"/>
      <c r="P43" s="1238"/>
      <c r="Q43" s="1238"/>
      <c r="R43" s="1239"/>
      <c r="S43" s="1221">
        <f ca="1">IF(EXACT(B42,"FCI-IGP-IFH"),'MZR11'!$S$10,SUM(S42:U42))</f>
        <v>0</v>
      </c>
      <c r="T43" s="1222"/>
      <c r="U43" s="1222"/>
      <c r="V43" s="1223"/>
      <c r="W43" s="45">
        <f ca="1">(INDIRECT(ADDRESS(MATCH($B$42,TYPY!A$1:A$65536,0),2,1,1,"TYPY"),1))</f>
        <v>0</v>
      </c>
    </row>
    <row r="44" spans="1:23" ht="16.899999999999999" customHeight="1" thickBot="1" x14ac:dyDescent="0.3">
      <c r="A44" s="1288"/>
      <c r="B44" s="1276"/>
      <c r="C44" s="1228"/>
      <c r="D44" s="1229"/>
      <c r="E44" s="1229"/>
      <c r="F44" s="1229"/>
      <c r="G44" s="1229"/>
      <c r="H44" s="1230"/>
      <c r="I44" s="1231"/>
      <c r="J44" s="1232"/>
      <c r="K44" s="1232"/>
      <c r="L44" s="1232"/>
      <c r="M44" s="1232"/>
      <c r="N44" s="1232"/>
      <c r="O44" s="1232"/>
      <c r="P44" s="1232"/>
      <c r="Q44" s="1232"/>
      <c r="R44" s="1233"/>
      <c r="S44" s="1221" t="str">
        <f ca="1">IF($W42="M",'MZR11'!$D$43,'NZR11'!$A$50)</f>
        <v xml:space="preserve"> </v>
      </c>
      <c r="T44" s="1222"/>
      <c r="U44" s="1222"/>
      <c r="V44" s="1223"/>
      <c r="W44" s="45">
        <f ca="1">(INDIRECT(ADDRESS(MATCH($B$42,TYPY!A$1:A$65536,0),2,1,1,"TYPY"),1))</f>
        <v>0</v>
      </c>
    </row>
    <row r="45" spans="1:23" ht="16.899999999999999" customHeight="1" thickBot="1" x14ac:dyDescent="0.3">
      <c r="A45" s="1288">
        <v>12</v>
      </c>
      <c r="B45" s="1284" t="s">
        <v>241</v>
      </c>
      <c r="C45" s="1224"/>
      <c r="D45" s="1225"/>
      <c r="E45" s="1226"/>
      <c r="F45" s="1226"/>
      <c r="G45" s="1226"/>
      <c r="H45" s="1227"/>
      <c r="I45" s="1287"/>
      <c r="J45" s="1286"/>
      <c r="K45" s="149"/>
      <c r="L45" s="1285"/>
      <c r="M45" s="1286"/>
      <c r="N45" s="1234"/>
      <c r="O45" s="1240"/>
      <c r="P45" s="1234"/>
      <c r="Q45" s="1235"/>
      <c r="R45" s="1236"/>
      <c r="S45" s="41">
        <f ca="1">IF(W45="M",(IF(EXACT(B45,"FCI-IGP-IFH"),'MZR12'!$R$9&amp;"/  "&amp;'MZR12'!$T$9,'MZR12'!$D$38)),'NZR12'!$D$39)</f>
        <v>0</v>
      </c>
      <c r="T45" s="42">
        <f ca="1">IF($W45="M",'MZR12'!$D$39,'NZR12'!$D$41)</f>
        <v>0</v>
      </c>
      <c r="U45" s="42">
        <f ca="1">IF($W45="M",'MZR12'!$D$40,'NZR12'!$D$43)</f>
        <v>0</v>
      </c>
      <c r="V45" s="43">
        <f ca="1">IF($W45="M",'MZR12'!$D$41,'NZR12'!$D$45)</f>
        <v>0</v>
      </c>
      <c r="W45" s="45">
        <f ca="1">(INDIRECT(ADDRESS(MATCH($B$45,TYPY!A$1:A$65536,0),2,1,1,"TYPY"),1))</f>
        <v>0</v>
      </c>
    </row>
    <row r="46" spans="1:23" ht="16.899999999999999" customHeight="1" thickBot="1" x14ac:dyDescent="0.3">
      <c r="A46" s="1288"/>
      <c r="B46" s="1275"/>
      <c r="C46" s="1217"/>
      <c r="D46" s="1218"/>
      <c r="E46" s="1219"/>
      <c r="F46" s="1219"/>
      <c r="G46" s="1219"/>
      <c r="H46" s="1220"/>
      <c r="I46" s="1237"/>
      <c r="J46" s="1238"/>
      <c r="K46" s="1238"/>
      <c r="L46" s="1238"/>
      <c r="M46" s="1238"/>
      <c r="N46" s="1238"/>
      <c r="O46" s="1238"/>
      <c r="P46" s="1238"/>
      <c r="Q46" s="1238"/>
      <c r="R46" s="1239"/>
      <c r="S46" s="1221">
        <f ca="1">IF(EXACT(B45,"FCI-IGP-IFH"),'MZR12'!$S$10,SUM(S45:U45))</f>
        <v>0</v>
      </c>
      <c r="T46" s="1222"/>
      <c r="U46" s="1222"/>
      <c r="V46" s="1223"/>
      <c r="W46" s="45">
        <f ca="1">(INDIRECT(ADDRESS(MATCH($B$45,TYPY!A$1:A$65536,0),2,1,1,"TYPY"),1))</f>
        <v>0</v>
      </c>
    </row>
    <row r="47" spans="1:23" ht="16.899999999999999" customHeight="1" thickBot="1" x14ac:dyDescent="0.3">
      <c r="A47" s="1288"/>
      <c r="B47" s="1276"/>
      <c r="C47" s="1228"/>
      <c r="D47" s="1229"/>
      <c r="E47" s="1229"/>
      <c r="F47" s="1229"/>
      <c r="G47" s="1229"/>
      <c r="H47" s="1230"/>
      <c r="I47" s="1231"/>
      <c r="J47" s="1232"/>
      <c r="K47" s="1232"/>
      <c r="L47" s="1232"/>
      <c r="M47" s="1232"/>
      <c r="N47" s="1232"/>
      <c r="O47" s="1232"/>
      <c r="P47" s="1232"/>
      <c r="Q47" s="1232"/>
      <c r="R47" s="1233"/>
      <c r="S47" s="1221" t="str">
        <f ca="1">IF($W45="M",'MZR12'!$D$43,'NZR12'!$A$50)</f>
        <v xml:space="preserve"> </v>
      </c>
      <c r="T47" s="1222"/>
      <c r="U47" s="1222"/>
      <c r="V47" s="1223"/>
      <c r="W47" s="45">
        <f ca="1">(INDIRECT(ADDRESS(MATCH($B$45,TYPY!A$1:A$65536,0),2,1,1,"TYPY"),1))</f>
        <v>0</v>
      </c>
    </row>
    <row r="48" spans="1:23" ht="16.899999999999999" customHeight="1" thickBot="1" x14ac:dyDescent="0.3">
      <c r="A48" s="1288">
        <v>13</v>
      </c>
      <c r="B48" s="1284" t="s">
        <v>241</v>
      </c>
      <c r="C48" s="1224"/>
      <c r="D48" s="1225"/>
      <c r="E48" s="1226"/>
      <c r="F48" s="1226"/>
      <c r="G48" s="1226"/>
      <c r="H48" s="1227"/>
      <c r="I48" s="1287"/>
      <c r="J48" s="1286"/>
      <c r="K48" s="149"/>
      <c r="L48" s="1285"/>
      <c r="M48" s="1286"/>
      <c r="N48" s="1234"/>
      <c r="O48" s="1240"/>
      <c r="P48" s="1234"/>
      <c r="Q48" s="1235"/>
      <c r="R48" s="1236"/>
      <c r="S48" s="41">
        <f ca="1">IF(W48="M",(IF(EXACT(B48,"FCI-IGP-IFH"),'MZR13'!$R$9&amp;"/  "&amp;'MZR13'!$T$9,'MZR13'!$D$38)),'NZR13'!$D$39)</f>
        <v>0</v>
      </c>
      <c r="T48" s="42">
        <f ca="1">IF($W48="M",'MZR13'!$D$39,'NZR13'!$D$41)</f>
        <v>0</v>
      </c>
      <c r="U48" s="42">
        <f ca="1">IF($W48="M",'MZR13'!$D$40,'NZR13'!$D$43)</f>
        <v>0</v>
      </c>
      <c r="V48" s="43">
        <f ca="1">IF($W48="M",'MZR13'!$D$41,'NZR13'!$D$45)</f>
        <v>0</v>
      </c>
      <c r="W48" s="45">
        <f ca="1">(INDIRECT(ADDRESS(MATCH($B$48,TYPY!A$1:A$65536,0),2,1,1,"TYPY"),1))</f>
        <v>0</v>
      </c>
    </row>
    <row r="49" spans="1:23" ht="16.899999999999999" customHeight="1" thickBot="1" x14ac:dyDescent="0.3">
      <c r="A49" s="1288"/>
      <c r="B49" s="1275"/>
      <c r="C49" s="1217"/>
      <c r="D49" s="1218"/>
      <c r="E49" s="1219"/>
      <c r="F49" s="1219"/>
      <c r="G49" s="1219"/>
      <c r="H49" s="1220"/>
      <c r="I49" s="1237"/>
      <c r="J49" s="1238"/>
      <c r="K49" s="1238"/>
      <c r="L49" s="1238"/>
      <c r="M49" s="1238"/>
      <c r="N49" s="1238"/>
      <c r="O49" s="1238"/>
      <c r="P49" s="1238"/>
      <c r="Q49" s="1238"/>
      <c r="R49" s="1239"/>
      <c r="S49" s="1221">
        <f ca="1">IF(EXACT(B48,"FCI-IGP-IFH"),'MZR13'!$S$10,SUM(S48:U48))</f>
        <v>0</v>
      </c>
      <c r="T49" s="1222"/>
      <c r="U49" s="1222"/>
      <c r="V49" s="1223"/>
      <c r="W49" s="45">
        <f ca="1">(INDIRECT(ADDRESS(MATCH($B$48,TYPY!A$1:A$65536,0),2,1,1,"TYPY"),1))</f>
        <v>0</v>
      </c>
    </row>
    <row r="50" spans="1:23" ht="16.899999999999999" customHeight="1" thickBot="1" x14ac:dyDescent="0.3">
      <c r="A50" s="1288"/>
      <c r="B50" s="1276"/>
      <c r="C50" s="1228"/>
      <c r="D50" s="1229"/>
      <c r="E50" s="1229"/>
      <c r="F50" s="1229"/>
      <c r="G50" s="1229"/>
      <c r="H50" s="1230"/>
      <c r="I50" s="1231"/>
      <c r="J50" s="1232"/>
      <c r="K50" s="1232"/>
      <c r="L50" s="1232"/>
      <c r="M50" s="1232"/>
      <c r="N50" s="1232"/>
      <c r="O50" s="1232"/>
      <c r="P50" s="1232"/>
      <c r="Q50" s="1232"/>
      <c r="R50" s="1233"/>
      <c r="S50" s="1221" t="str">
        <f ca="1">IF($W48="M",'MZR13'!$D$43,'NZR13'!$A$50)</f>
        <v xml:space="preserve"> </v>
      </c>
      <c r="T50" s="1222"/>
      <c r="U50" s="1222"/>
      <c r="V50" s="1223"/>
      <c r="W50" s="45">
        <f ca="1">(INDIRECT(ADDRESS(MATCH($B$48,TYPY!A$1:A$65536,0),2,1,1,"TYPY"),1))</f>
        <v>0</v>
      </c>
    </row>
    <row r="51" spans="1:23" ht="16.899999999999999" customHeight="1" thickBot="1" x14ac:dyDescent="0.3">
      <c r="A51" s="1288">
        <v>14</v>
      </c>
      <c r="B51" s="1284" t="s">
        <v>241</v>
      </c>
      <c r="C51" s="1224"/>
      <c r="D51" s="1225"/>
      <c r="E51" s="1226"/>
      <c r="F51" s="1226"/>
      <c r="G51" s="1226"/>
      <c r="H51" s="1227"/>
      <c r="I51" s="1287"/>
      <c r="J51" s="1286"/>
      <c r="K51" s="149"/>
      <c r="L51" s="1285"/>
      <c r="M51" s="1286"/>
      <c r="N51" s="1234"/>
      <c r="O51" s="1240"/>
      <c r="P51" s="1234"/>
      <c r="Q51" s="1235"/>
      <c r="R51" s="1236"/>
      <c r="S51" s="41">
        <f ca="1">IF(W51="M",(IF(EXACT(B51,"FCI-IGP-IFH"),'MZR14'!$R$9&amp;"/  "&amp;'MZR14'!$T$9,'MZR14'!$D$38)),'NZR14'!$D$39)</f>
        <v>0</v>
      </c>
      <c r="T51" s="42">
        <f ca="1">IF($W51="M",'MZR14'!$D$39,'NZR14'!$D$41)</f>
        <v>0</v>
      </c>
      <c r="U51" s="42">
        <f ca="1">IF($W51="M",'MZR14'!$D$40,'NZR14'!$D$43)</f>
        <v>0</v>
      </c>
      <c r="V51" s="43">
        <f ca="1">IF($W51="M",'MZR14'!$D$41,'NZR14'!$D$45)</f>
        <v>0</v>
      </c>
      <c r="W51" s="45">
        <f ca="1">(INDIRECT(ADDRESS(MATCH($B$51,TYPY!A$1:A$65536,0),2,1,1,"TYPY"),1))</f>
        <v>0</v>
      </c>
    </row>
    <row r="52" spans="1:23" ht="16.899999999999999" customHeight="1" thickBot="1" x14ac:dyDescent="0.3">
      <c r="A52" s="1288"/>
      <c r="B52" s="1275"/>
      <c r="C52" s="1217"/>
      <c r="D52" s="1218"/>
      <c r="E52" s="1219"/>
      <c r="F52" s="1219"/>
      <c r="G52" s="1219"/>
      <c r="H52" s="1220"/>
      <c r="I52" s="1237"/>
      <c r="J52" s="1238"/>
      <c r="K52" s="1238"/>
      <c r="L52" s="1238"/>
      <c r="M52" s="1238"/>
      <c r="N52" s="1238"/>
      <c r="O52" s="1238"/>
      <c r="P52" s="1238"/>
      <c r="Q52" s="1238"/>
      <c r="R52" s="1239"/>
      <c r="S52" s="1221">
        <f ca="1">IF(EXACT(B51,"FCI-IGP-IFH"),'MZR14'!$S$10,SUM(S51:U51))</f>
        <v>0</v>
      </c>
      <c r="T52" s="1222"/>
      <c r="U52" s="1222"/>
      <c r="V52" s="1223"/>
      <c r="W52" s="45">
        <f ca="1">(INDIRECT(ADDRESS(MATCH($B$51,TYPY!A$1:A$65536,0),2,1,1,"TYPY"),1))</f>
        <v>0</v>
      </c>
    </row>
    <row r="53" spans="1:23" ht="16.899999999999999" customHeight="1" thickBot="1" x14ac:dyDescent="0.3">
      <c r="A53" s="1288"/>
      <c r="B53" s="1276"/>
      <c r="C53" s="1228"/>
      <c r="D53" s="1229"/>
      <c r="E53" s="1229"/>
      <c r="F53" s="1229"/>
      <c r="G53" s="1229"/>
      <c r="H53" s="1230"/>
      <c r="I53" s="1231"/>
      <c r="J53" s="1232"/>
      <c r="K53" s="1232"/>
      <c r="L53" s="1232"/>
      <c r="M53" s="1232"/>
      <c r="N53" s="1232"/>
      <c r="O53" s="1232"/>
      <c r="P53" s="1232"/>
      <c r="Q53" s="1232"/>
      <c r="R53" s="1233"/>
      <c r="S53" s="1221" t="str">
        <f ca="1">IF($W51="M",'MZR14'!$D$43,'NZR14'!$A$50)</f>
        <v xml:space="preserve"> </v>
      </c>
      <c r="T53" s="1222"/>
      <c r="U53" s="1222"/>
      <c r="V53" s="1223"/>
      <c r="W53" s="45">
        <f ca="1">(INDIRECT(ADDRESS(MATCH($B$51,TYPY!A$1:A$65536,0),2,1,1,"TYPY"),1))</f>
        <v>0</v>
      </c>
    </row>
    <row r="54" spans="1:23" ht="16.899999999999999" customHeight="1" thickBot="1" x14ac:dyDescent="0.3">
      <c r="A54" s="1288">
        <v>15</v>
      </c>
      <c r="B54" s="1284" t="s">
        <v>241</v>
      </c>
      <c r="C54" s="1224"/>
      <c r="D54" s="1225"/>
      <c r="E54" s="1226"/>
      <c r="F54" s="1226"/>
      <c r="G54" s="1226"/>
      <c r="H54" s="1227"/>
      <c r="I54" s="1287"/>
      <c r="J54" s="1286"/>
      <c r="K54" s="149"/>
      <c r="L54" s="1285"/>
      <c r="M54" s="1286"/>
      <c r="N54" s="1234"/>
      <c r="O54" s="1240"/>
      <c r="P54" s="1234"/>
      <c r="Q54" s="1235"/>
      <c r="R54" s="1236"/>
      <c r="S54" s="41">
        <f ca="1">IF(W54="M",(IF(EXACT(B54,"FCI-IGP-IFH"),'MZR15'!$R$9&amp;"/  "&amp;'MZR15'!$T$9,'MZR15'!$D$38)),'NZR15'!$D$39)</f>
        <v>0</v>
      </c>
      <c r="T54" s="42">
        <f ca="1">IF($W54="M",'MZR15'!$D$39,'NZR15'!$D$41)</f>
        <v>0</v>
      </c>
      <c r="U54" s="42">
        <f ca="1">IF($W54="M",'MZR15'!$D$40,'NZR15'!$D$43)</f>
        <v>0</v>
      </c>
      <c r="V54" s="43">
        <f ca="1">IF($W54="M",'MZR15'!$D$41,'NZR15'!$D$45)</f>
        <v>0</v>
      </c>
      <c r="W54" s="45">
        <f ca="1">(INDIRECT(ADDRESS(MATCH($B$54,TYPY!A$1:A$65536,0),2,1,1,"TYPY"),1))</f>
        <v>0</v>
      </c>
    </row>
    <row r="55" spans="1:23" ht="16.899999999999999" customHeight="1" thickBot="1" x14ac:dyDescent="0.3">
      <c r="A55" s="1288"/>
      <c r="B55" s="1275"/>
      <c r="C55" s="1217"/>
      <c r="D55" s="1218"/>
      <c r="E55" s="1219"/>
      <c r="F55" s="1219"/>
      <c r="G55" s="1219"/>
      <c r="H55" s="1220"/>
      <c r="I55" s="1237"/>
      <c r="J55" s="1238"/>
      <c r="K55" s="1238"/>
      <c r="L55" s="1238"/>
      <c r="M55" s="1238"/>
      <c r="N55" s="1238"/>
      <c r="O55" s="1238"/>
      <c r="P55" s="1238"/>
      <c r="Q55" s="1238"/>
      <c r="R55" s="1239"/>
      <c r="S55" s="1221">
        <f ca="1">IF(EXACT(B54,"FCI-IGP-IFH"),'MZR15'!$S$10,SUM(S54:U54))</f>
        <v>0</v>
      </c>
      <c r="T55" s="1222"/>
      <c r="U55" s="1222"/>
      <c r="V55" s="1223"/>
      <c r="W55" s="45">
        <f ca="1">(INDIRECT(ADDRESS(MATCH($B$54,TYPY!A$1:A$65536,0),2,1,1,"TYPY"),1))</f>
        <v>0</v>
      </c>
    </row>
    <row r="56" spans="1:23" ht="16.899999999999999" customHeight="1" thickBot="1" x14ac:dyDescent="0.3">
      <c r="A56" s="1288"/>
      <c r="B56" s="1276"/>
      <c r="C56" s="1228"/>
      <c r="D56" s="1229"/>
      <c r="E56" s="1229"/>
      <c r="F56" s="1229"/>
      <c r="G56" s="1229"/>
      <c r="H56" s="1230"/>
      <c r="I56" s="1231"/>
      <c r="J56" s="1232"/>
      <c r="K56" s="1232"/>
      <c r="L56" s="1232"/>
      <c r="M56" s="1232"/>
      <c r="N56" s="1232"/>
      <c r="O56" s="1232"/>
      <c r="P56" s="1232"/>
      <c r="Q56" s="1232"/>
      <c r="R56" s="1233"/>
      <c r="S56" s="1221" t="str">
        <f ca="1">IF($W54="M",'MZR15'!$D$43,'NZR15'!$A$50)</f>
        <v xml:space="preserve"> </v>
      </c>
      <c r="T56" s="1222"/>
      <c r="U56" s="1222"/>
      <c r="V56" s="1223"/>
      <c r="W56" s="45">
        <f ca="1">(INDIRECT(ADDRESS(MATCH($B$54,TYPY!A$1:A$65536,0),2,1,1,"TYPY"),1))</f>
        <v>0</v>
      </c>
    </row>
    <row r="57" spans="1:23" ht="16.899999999999999" customHeight="1" thickBot="1" x14ac:dyDescent="0.3">
      <c r="A57" s="1288">
        <v>16</v>
      </c>
      <c r="B57" s="1284" t="s">
        <v>241</v>
      </c>
      <c r="C57" s="1224"/>
      <c r="D57" s="1225"/>
      <c r="E57" s="1226"/>
      <c r="F57" s="1226"/>
      <c r="G57" s="1226"/>
      <c r="H57" s="1227"/>
      <c r="I57" s="1287"/>
      <c r="J57" s="1286"/>
      <c r="K57" s="149"/>
      <c r="L57" s="1285"/>
      <c r="M57" s="1286"/>
      <c r="N57" s="1234"/>
      <c r="O57" s="1240"/>
      <c r="P57" s="1234"/>
      <c r="Q57" s="1235"/>
      <c r="R57" s="1236"/>
      <c r="S57" s="41">
        <f ca="1">IF(W57="M",(IF(EXACT(B57,"FCI-IGP-IFH"),'MZR16'!$R$9&amp;"/  "&amp;'MZR16'!$T$9,'MZR16'!$D$38)),'NZR16'!$D$39)</f>
        <v>0</v>
      </c>
      <c r="T57" s="42">
        <f ca="1">IF($W57="M",'MZR16'!$D$39,'NZR16'!$D$41)</f>
        <v>0</v>
      </c>
      <c r="U57" s="42">
        <f ca="1">IF($W57="M",'MZR16'!$D$40,'NZR16'!$D$43)</f>
        <v>0</v>
      </c>
      <c r="V57" s="43">
        <f ca="1">IF($W57="M",'MZR16'!$D$41,'NZR16'!$D$45)</f>
        <v>0</v>
      </c>
      <c r="W57" s="45">
        <f ca="1">(INDIRECT(ADDRESS(MATCH($B$57,TYPY!A$1:A$65536,0),2,1,1,"TYPY"),1))</f>
        <v>0</v>
      </c>
    </row>
    <row r="58" spans="1:23" ht="16.899999999999999" customHeight="1" thickBot="1" x14ac:dyDescent="0.3">
      <c r="A58" s="1288"/>
      <c r="B58" s="1275"/>
      <c r="C58" s="1217"/>
      <c r="D58" s="1218"/>
      <c r="E58" s="1219"/>
      <c r="F58" s="1219"/>
      <c r="G58" s="1219"/>
      <c r="H58" s="1220"/>
      <c r="I58" s="1237"/>
      <c r="J58" s="1238"/>
      <c r="K58" s="1238"/>
      <c r="L58" s="1238"/>
      <c r="M58" s="1238"/>
      <c r="N58" s="1238"/>
      <c r="O58" s="1238"/>
      <c r="P58" s="1238"/>
      <c r="Q58" s="1238"/>
      <c r="R58" s="1239"/>
      <c r="S58" s="1221">
        <f ca="1">IF(EXACT(B57,"FCI-IGP-IFH"),'MZR16'!$S$10,SUM(S57:U57))</f>
        <v>0</v>
      </c>
      <c r="T58" s="1222"/>
      <c r="U58" s="1222"/>
      <c r="V58" s="1223"/>
      <c r="W58" s="45">
        <f ca="1">(INDIRECT(ADDRESS(MATCH($B$57,TYPY!A$1:A$65536,0),2,1,1,"TYPY"),1))</f>
        <v>0</v>
      </c>
    </row>
    <row r="59" spans="1:23" ht="16.899999999999999" customHeight="1" thickBot="1" x14ac:dyDescent="0.3">
      <c r="A59" s="1288"/>
      <c r="B59" s="1276"/>
      <c r="C59" s="1228"/>
      <c r="D59" s="1229"/>
      <c r="E59" s="1229"/>
      <c r="F59" s="1229"/>
      <c r="G59" s="1229"/>
      <c r="H59" s="1230"/>
      <c r="I59" s="1231"/>
      <c r="J59" s="1232"/>
      <c r="K59" s="1232"/>
      <c r="L59" s="1232"/>
      <c r="M59" s="1232"/>
      <c r="N59" s="1232"/>
      <c r="O59" s="1232"/>
      <c r="P59" s="1232"/>
      <c r="Q59" s="1232"/>
      <c r="R59" s="1233"/>
      <c r="S59" s="1221" t="str">
        <f ca="1">IF($W57="M",'MZR16'!$D$43,'NZR16'!$A$50)</f>
        <v xml:space="preserve"> </v>
      </c>
      <c r="T59" s="1222"/>
      <c r="U59" s="1222"/>
      <c r="V59" s="1223"/>
      <c r="W59" s="45">
        <f ca="1">(INDIRECT(ADDRESS(MATCH($B$57,TYPY!A$1:A$65536,0),2,1,1,"TYPY"),1))</f>
        <v>0</v>
      </c>
    </row>
    <row r="60" spans="1:23" ht="16.899999999999999" customHeight="1" thickBot="1" x14ac:dyDescent="0.3">
      <c r="A60" s="1288">
        <v>17</v>
      </c>
      <c r="B60" s="1284" t="s">
        <v>241</v>
      </c>
      <c r="C60" s="1224"/>
      <c r="D60" s="1225"/>
      <c r="E60" s="1226"/>
      <c r="F60" s="1226"/>
      <c r="G60" s="1226"/>
      <c r="H60" s="1227"/>
      <c r="I60" s="1287"/>
      <c r="J60" s="1286"/>
      <c r="K60" s="149"/>
      <c r="L60" s="1285"/>
      <c r="M60" s="1286"/>
      <c r="N60" s="1234"/>
      <c r="O60" s="1240"/>
      <c r="P60" s="1234"/>
      <c r="Q60" s="1235"/>
      <c r="R60" s="1236"/>
      <c r="S60" s="41">
        <f ca="1">IF(W60="M",(IF(EXACT(B60,"FCI-IGP-IFH"),'MZR17'!$R$9&amp;"/  "&amp;'MZR17'!$T$9,'MZR17'!$D$38)),'NZR17'!$D$39)</f>
        <v>0</v>
      </c>
      <c r="T60" s="42">
        <f ca="1">IF($W60="M",'MZR17'!$D$39,'NZR17'!$D$41)</f>
        <v>0</v>
      </c>
      <c r="U60" s="42">
        <f ca="1">IF($W60="M",'MZR17'!$D$40,'NZR17'!$D$43)</f>
        <v>0</v>
      </c>
      <c r="V60" s="43">
        <f ca="1">IF($W60="M",'MZR17'!$D$41,'NZR17'!$D$45)</f>
        <v>0</v>
      </c>
      <c r="W60" s="45">
        <f ca="1">(INDIRECT(ADDRESS(MATCH($B$60,TYPY!A$1:A$65536,0),2,1,1,"TYPY"),1))</f>
        <v>0</v>
      </c>
    </row>
    <row r="61" spans="1:23" ht="16.899999999999999" customHeight="1" thickBot="1" x14ac:dyDescent="0.3">
      <c r="A61" s="1288"/>
      <c r="B61" s="1275"/>
      <c r="C61" s="1217"/>
      <c r="D61" s="1218"/>
      <c r="E61" s="1219"/>
      <c r="F61" s="1219"/>
      <c r="G61" s="1219"/>
      <c r="H61" s="1220"/>
      <c r="I61" s="1237"/>
      <c r="J61" s="1238"/>
      <c r="K61" s="1238"/>
      <c r="L61" s="1238"/>
      <c r="M61" s="1238"/>
      <c r="N61" s="1238"/>
      <c r="O61" s="1238"/>
      <c r="P61" s="1238"/>
      <c r="Q61" s="1238"/>
      <c r="R61" s="1239"/>
      <c r="S61" s="1221">
        <f ca="1">IF(EXACT(B60,"FCI-IGP-IFH"),'MZR17'!$S$10,SUM(S60:U60))</f>
        <v>0</v>
      </c>
      <c r="T61" s="1222"/>
      <c r="U61" s="1222"/>
      <c r="V61" s="1223"/>
      <c r="W61" s="45">
        <f ca="1">(INDIRECT(ADDRESS(MATCH($B$60,TYPY!A$1:A$65536,0),2,1,1,"TYPY"),1))</f>
        <v>0</v>
      </c>
    </row>
    <row r="62" spans="1:23" ht="16.899999999999999" customHeight="1" thickBot="1" x14ac:dyDescent="0.3">
      <c r="A62" s="1288"/>
      <c r="B62" s="1276"/>
      <c r="C62" s="1228"/>
      <c r="D62" s="1229"/>
      <c r="E62" s="1229"/>
      <c r="F62" s="1229"/>
      <c r="G62" s="1229"/>
      <c r="H62" s="1230"/>
      <c r="I62" s="1231"/>
      <c r="J62" s="1232"/>
      <c r="K62" s="1232"/>
      <c r="L62" s="1232"/>
      <c r="M62" s="1232"/>
      <c r="N62" s="1232"/>
      <c r="O62" s="1232"/>
      <c r="P62" s="1232"/>
      <c r="Q62" s="1232"/>
      <c r="R62" s="1233"/>
      <c r="S62" s="1221" t="str">
        <f ca="1">IF($W60="M",'MZR17'!$D$43,'NZR17'!$A$50)</f>
        <v xml:space="preserve"> </v>
      </c>
      <c r="T62" s="1222"/>
      <c r="U62" s="1222"/>
      <c r="V62" s="1223"/>
      <c r="W62" s="45">
        <f ca="1">(INDIRECT(ADDRESS(MATCH($B$60,TYPY!A$1:A$65536,0),2,1,1,"TYPY"),1))</f>
        <v>0</v>
      </c>
    </row>
    <row r="63" spans="1:23" ht="16.899999999999999" customHeight="1" thickBot="1" x14ac:dyDescent="0.3">
      <c r="A63" s="1288">
        <v>18</v>
      </c>
      <c r="B63" s="1292" t="s">
        <v>241</v>
      </c>
      <c r="C63" s="1224"/>
      <c r="D63" s="1225"/>
      <c r="E63" s="1226"/>
      <c r="F63" s="1226"/>
      <c r="G63" s="1226"/>
      <c r="H63" s="1227"/>
      <c r="I63" s="1287"/>
      <c r="J63" s="1286"/>
      <c r="K63" s="149"/>
      <c r="L63" s="1285"/>
      <c r="M63" s="1286"/>
      <c r="N63" s="1234"/>
      <c r="O63" s="1240"/>
      <c r="P63" s="1234"/>
      <c r="Q63" s="1235"/>
      <c r="R63" s="1236"/>
      <c r="S63" s="41">
        <f ca="1">IF(W63="M",(IF(EXACT(B63,"FCI-IGP-IFH"),'MZR18'!$R$9&amp;"/  "&amp;'MZR18'!$T$9,'MZR18'!$D$38)),'NZR18'!$D$39)</f>
        <v>0</v>
      </c>
      <c r="T63" s="42">
        <f ca="1">IF($W63="M",'MZR18'!$D$39,'NZR18'!$D$41)</f>
        <v>0</v>
      </c>
      <c r="U63" s="42">
        <f ca="1">IF($W63="M",'MZR18'!$D$40,'NZR18'!$D$43)</f>
        <v>0</v>
      </c>
      <c r="V63" s="43">
        <f ca="1">IF($W63="M",'MZR18'!$D$41,'NZR18'!$D$45)</f>
        <v>0</v>
      </c>
      <c r="W63" s="45">
        <f ca="1">(INDIRECT(ADDRESS(MATCH($B$63,TYPY!A$1:A$65536,0),2,1,1,"TYPY"),1))</f>
        <v>0</v>
      </c>
    </row>
    <row r="64" spans="1:23" ht="16.899999999999999" customHeight="1" thickBot="1" x14ac:dyDescent="0.3">
      <c r="A64" s="1288"/>
      <c r="B64" s="1293"/>
      <c r="C64" s="1217"/>
      <c r="D64" s="1218"/>
      <c r="E64" s="1219"/>
      <c r="F64" s="1219"/>
      <c r="G64" s="1219"/>
      <c r="H64" s="1220"/>
      <c r="I64" s="1237"/>
      <c r="J64" s="1238"/>
      <c r="K64" s="1238"/>
      <c r="L64" s="1238"/>
      <c r="M64" s="1238"/>
      <c r="N64" s="1238"/>
      <c r="O64" s="1238"/>
      <c r="P64" s="1238"/>
      <c r="Q64" s="1238"/>
      <c r="R64" s="1239"/>
      <c r="S64" s="1221">
        <f ca="1">IF(EXACT(B63,"FCI-IGP-IFH"),'MZR18'!$S$10,SUM(S63:U63))</f>
        <v>0</v>
      </c>
      <c r="T64" s="1222"/>
      <c r="U64" s="1222"/>
      <c r="V64" s="1223"/>
      <c r="W64" s="45">
        <f ca="1">(INDIRECT(ADDRESS(MATCH($B$63,TYPY!A$1:A$65536,0),2,1,1,"TYPY"),1))</f>
        <v>0</v>
      </c>
    </row>
    <row r="65" spans="1:23" ht="16.899999999999999" customHeight="1" thickBot="1" x14ac:dyDescent="0.3">
      <c r="A65" s="1288"/>
      <c r="B65" s="1294"/>
      <c r="C65" s="1228"/>
      <c r="D65" s="1229"/>
      <c r="E65" s="1229"/>
      <c r="F65" s="1229"/>
      <c r="G65" s="1229"/>
      <c r="H65" s="1230"/>
      <c r="I65" s="1231"/>
      <c r="J65" s="1232"/>
      <c r="K65" s="1232"/>
      <c r="L65" s="1232"/>
      <c r="M65" s="1232"/>
      <c r="N65" s="1232"/>
      <c r="O65" s="1232"/>
      <c r="P65" s="1232"/>
      <c r="Q65" s="1232"/>
      <c r="R65" s="1233"/>
      <c r="S65" s="1221" t="str">
        <f ca="1">IF($W63="M",'MZR18'!$D$43,'NZR18'!$A$50)</f>
        <v xml:space="preserve"> </v>
      </c>
      <c r="T65" s="1222"/>
      <c r="U65" s="1222"/>
      <c r="V65" s="1223"/>
      <c r="W65" s="45">
        <f ca="1">(INDIRECT(ADDRESS(MATCH($B$63,TYPY!A$1:A$65536,0),2,1,1,"TYPY"),1))</f>
        <v>0</v>
      </c>
    </row>
    <row r="66" spans="1:23" ht="16.899999999999999" customHeight="1" thickBot="1" x14ac:dyDescent="0.3">
      <c r="A66" s="1288">
        <v>19</v>
      </c>
      <c r="B66" s="1292" t="s">
        <v>241</v>
      </c>
      <c r="C66" s="1224"/>
      <c r="D66" s="1225"/>
      <c r="E66" s="1226"/>
      <c r="F66" s="1226"/>
      <c r="G66" s="1226"/>
      <c r="H66" s="1227"/>
      <c r="I66" s="1287"/>
      <c r="J66" s="1286"/>
      <c r="K66" s="149"/>
      <c r="L66" s="1285"/>
      <c r="M66" s="1286"/>
      <c r="N66" s="1234"/>
      <c r="O66" s="1240"/>
      <c r="P66" s="1234"/>
      <c r="Q66" s="1235"/>
      <c r="R66" s="1236"/>
      <c r="S66" s="41">
        <f ca="1">IF(W66="M",(IF(EXACT(B66,"FCI-IGP-IFH"),'MZR19'!$R$9&amp;"/  "&amp;'MZR19'!$T$9,'MZR19'!$D$38)),'NZR19'!$D$39)</f>
        <v>0</v>
      </c>
      <c r="T66" s="42">
        <f ca="1">IF($W66="M",'MZR19'!$D$39,'NZR19'!$D$41)</f>
        <v>0</v>
      </c>
      <c r="U66" s="42">
        <f ca="1">IF($W66="M",'MZR19'!$D$40,'NZR19'!$D$43)</f>
        <v>0</v>
      </c>
      <c r="V66" s="43">
        <f ca="1">IF($W66="M",'MZR19'!$D$41,'NZR19'!$D$45)</f>
        <v>0</v>
      </c>
      <c r="W66" s="45">
        <f ca="1">(INDIRECT(ADDRESS(MATCH($B$66,TYPY!A$1:A$65536,0),2,1,1,"TYPY"),1))</f>
        <v>0</v>
      </c>
    </row>
    <row r="67" spans="1:23" ht="16.899999999999999" customHeight="1" thickBot="1" x14ac:dyDescent="0.3">
      <c r="A67" s="1288"/>
      <c r="B67" s="1293"/>
      <c r="C67" s="1217"/>
      <c r="D67" s="1218"/>
      <c r="E67" s="1219"/>
      <c r="F67" s="1219"/>
      <c r="G67" s="1219"/>
      <c r="H67" s="1220"/>
      <c r="I67" s="1237"/>
      <c r="J67" s="1238"/>
      <c r="K67" s="1238"/>
      <c r="L67" s="1238"/>
      <c r="M67" s="1238"/>
      <c r="N67" s="1238"/>
      <c r="O67" s="1238"/>
      <c r="P67" s="1238"/>
      <c r="Q67" s="1238"/>
      <c r="R67" s="1239"/>
      <c r="S67" s="1221">
        <f ca="1">IF(EXACT(B66,"FCI-IGP-IFH"),'MZR19'!$S$10,SUM(S66:U66))</f>
        <v>0</v>
      </c>
      <c r="T67" s="1222"/>
      <c r="U67" s="1222"/>
      <c r="V67" s="1223"/>
      <c r="W67" s="45">
        <f ca="1">(INDIRECT(ADDRESS(MATCH($B$66,TYPY!A$1:A$65536,0),2,1,1,"TYPY"),1))</f>
        <v>0</v>
      </c>
    </row>
    <row r="68" spans="1:23" ht="16.899999999999999" customHeight="1" thickBot="1" x14ac:dyDescent="0.3">
      <c r="A68" s="1288"/>
      <c r="B68" s="1294"/>
      <c r="C68" s="1228"/>
      <c r="D68" s="1229"/>
      <c r="E68" s="1229"/>
      <c r="F68" s="1229"/>
      <c r="G68" s="1229"/>
      <c r="H68" s="1230"/>
      <c r="I68" s="1231"/>
      <c r="J68" s="1232"/>
      <c r="K68" s="1232"/>
      <c r="L68" s="1232"/>
      <c r="M68" s="1232"/>
      <c r="N68" s="1232"/>
      <c r="O68" s="1232"/>
      <c r="P68" s="1232"/>
      <c r="Q68" s="1232"/>
      <c r="R68" s="1233"/>
      <c r="S68" s="1221" t="str">
        <f ca="1">IF($W66="M",'MZR19'!$D$43,'NZR19'!$A$50)</f>
        <v xml:space="preserve"> </v>
      </c>
      <c r="T68" s="1222"/>
      <c r="U68" s="1222"/>
      <c r="V68" s="1223"/>
      <c r="W68" s="45">
        <f ca="1">(INDIRECT(ADDRESS(MATCH($B$66,TYPY!A$1:A$65536,0),2,1,1,"TYPY"),1))</f>
        <v>0</v>
      </c>
    </row>
    <row r="69" spans="1:23" ht="16.899999999999999" customHeight="1" thickBot="1" x14ac:dyDescent="0.3">
      <c r="A69" s="1288">
        <v>20</v>
      </c>
      <c r="B69" s="1292" t="s">
        <v>241</v>
      </c>
      <c r="C69" s="1224"/>
      <c r="D69" s="1225"/>
      <c r="E69" s="1226"/>
      <c r="F69" s="1226"/>
      <c r="G69" s="1226"/>
      <c r="H69" s="1227"/>
      <c r="I69" s="1287"/>
      <c r="J69" s="1286"/>
      <c r="K69" s="149"/>
      <c r="L69" s="1285"/>
      <c r="M69" s="1286"/>
      <c r="N69" s="1234"/>
      <c r="O69" s="1240"/>
      <c r="P69" s="1234"/>
      <c r="Q69" s="1235"/>
      <c r="R69" s="1236"/>
      <c r="S69" s="41">
        <f ca="1">IF(W69="M",(IF(EXACT(B69,"FCI-IGP-IFH"),'MZR20'!$R$9&amp;"/  "&amp;'MZR20'!$T$9,'MZR20'!$D$38)),'NZR20'!$D$39)</f>
        <v>0</v>
      </c>
      <c r="T69" s="42">
        <f ca="1">IF($W69="M",'MZR20'!$D$39,'NZR20'!$D$41)</f>
        <v>0</v>
      </c>
      <c r="U69" s="42">
        <f ca="1">IF($W69="M",'MZR20'!$D$40,'NZR20'!$D$43)</f>
        <v>0</v>
      </c>
      <c r="V69" s="43">
        <f ca="1">IF($W69="M",'MZR20'!$D$41,'NZR20'!$D$45)</f>
        <v>0</v>
      </c>
      <c r="W69" s="45">
        <f ca="1">(INDIRECT(ADDRESS(MATCH($B$69,TYPY!A$1:A$65536,0),2,1,1,"TYPY"),1))</f>
        <v>0</v>
      </c>
    </row>
    <row r="70" spans="1:23" ht="16.899999999999999" customHeight="1" thickBot="1" x14ac:dyDescent="0.3">
      <c r="A70" s="1288"/>
      <c r="B70" s="1293"/>
      <c r="C70" s="1217"/>
      <c r="D70" s="1218"/>
      <c r="E70" s="1219"/>
      <c r="F70" s="1219"/>
      <c r="G70" s="1219"/>
      <c r="H70" s="1220"/>
      <c r="I70" s="1237"/>
      <c r="J70" s="1238"/>
      <c r="K70" s="1238"/>
      <c r="L70" s="1238"/>
      <c r="M70" s="1238"/>
      <c r="N70" s="1238"/>
      <c r="O70" s="1238"/>
      <c r="P70" s="1238"/>
      <c r="Q70" s="1238"/>
      <c r="R70" s="1239"/>
      <c r="S70" s="1221">
        <f ca="1">IF(EXACT(B69,"FCI-IGP-IFH"),'MZR20'!$S$10,SUM(S69:U69))</f>
        <v>0</v>
      </c>
      <c r="T70" s="1222"/>
      <c r="U70" s="1222"/>
      <c r="V70" s="1223"/>
      <c r="W70" s="45">
        <f ca="1">(INDIRECT(ADDRESS(MATCH($B$69,TYPY!A$1:A$65536,0),2,1,1,"TYPY"),1))</f>
        <v>0</v>
      </c>
    </row>
    <row r="71" spans="1:23" ht="16.899999999999999" customHeight="1" thickBot="1" x14ac:dyDescent="0.3">
      <c r="A71" s="1288"/>
      <c r="B71" s="1294"/>
      <c r="C71" s="1228"/>
      <c r="D71" s="1229"/>
      <c r="E71" s="1229"/>
      <c r="F71" s="1229"/>
      <c r="G71" s="1229"/>
      <c r="H71" s="1230"/>
      <c r="I71" s="1231"/>
      <c r="J71" s="1232"/>
      <c r="K71" s="1232"/>
      <c r="L71" s="1232"/>
      <c r="M71" s="1232"/>
      <c r="N71" s="1232"/>
      <c r="O71" s="1232"/>
      <c r="P71" s="1232"/>
      <c r="Q71" s="1232"/>
      <c r="R71" s="1233"/>
      <c r="S71" s="1221" t="str">
        <f ca="1">IF($W69="M",'MZR20'!$D$43,'NZR20'!$A$50)</f>
        <v xml:space="preserve"> </v>
      </c>
      <c r="T71" s="1222"/>
      <c r="U71" s="1222"/>
      <c r="V71" s="1223"/>
      <c r="W71" s="45">
        <f ca="1">(INDIRECT(ADDRESS(MATCH($B$69,TYPY!A$1:A$65536,0),2,1,1,"TYPY"),1))</f>
        <v>0</v>
      </c>
    </row>
    <row r="72" spans="1:23" ht="16.899999999999999" customHeight="1" thickBot="1" x14ac:dyDescent="0.3">
      <c r="A72" s="1288">
        <v>21</v>
      </c>
      <c r="B72" s="1292" t="s">
        <v>241</v>
      </c>
      <c r="C72" s="1224"/>
      <c r="D72" s="1225"/>
      <c r="E72" s="1226"/>
      <c r="F72" s="1226"/>
      <c r="G72" s="1226"/>
      <c r="H72" s="1227"/>
      <c r="I72" s="1287"/>
      <c r="J72" s="1286"/>
      <c r="K72" s="149"/>
      <c r="L72" s="1285"/>
      <c r="M72" s="1286"/>
      <c r="N72" s="1234"/>
      <c r="O72" s="1240"/>
      <c r="P72" s="1234"/>
      <c r="Q72" s="1235"/>
      <c r="R72" s="1236"/>
      <c r="S72" s="41">
        <f ca="1">IF(W72="M",(IF(EXACT(B72,"FCI-IGP-IFH"),'MZR21'!$R$9&amp;"/  "&amp;'MZR21'!$T$9,'MZR21'!$D$38)),'NZR21'!$D$39)</f>
        <v>0</v>
      </c>
      <c r="T72" s="42">
        <f ca="1">IF($W72="M",'MZR21'!$D$39,'NZR21'!$D$41)</f>
        <v>0</v>
      </c>
      <c r="U72" s="42">
        <f ca="1">IF($W72="M",'MZR21'!$D$40,'NZR21'!$D$43)</f>
        <v>0</v>
      </c>
      <c r="V72" s="43">
        <f ca="1">IF($W72="M",'MZR21'!$D$41,'NZR21'!$D$45)</f>
        <v>0</v>
      </c>
      <c r="W72" s="45">
        <f ca="1">(INDIRECT(ADDRESS(MATCH($B$72,TYPY!A$1:A$65536,0),2,1,1,"TYPY"),1))</f>
        <v>0</v>
      </c>
    </row>
    <row r="73" spans="1:23" ht="16.899999999999999" customHeight="1" thickBot="1" x14ac:dyDescent="0.3">
      <c r="A73" s="1288"/>
      <c r="B73" s="1293"/>
      <c r="C73" s="1217"/>
      <c r="D73" s="1218"/>
      <c r="E73" s="1219"/>
      <c r="F73" s="1219"/>
      <c r="G73" s="1219"/>
      <c r="H73" s="1220"/>
      <c r="I73" s="1237"/>
      <c r="J73" s="1238"/>
      <c r="K73" s="1238"/>
      <c r="L73" s="1238"/>
      <c r="M73" s="1238"/>
      <c r="N73" s="1238"/>
      <c r="O73" s="1238"/>
      <c r="P73" s="1238"/>
      <c r="Q73" s="1238"/>
      <c r="R73" s="1239"/>
      <c r="S73" s="1221">
        <f ca="1">IF(EXACT(B72,"FCI-IGP-IFH"),'MZR21'!$S$10,SUM(S72:U72))</f>
        <v>0</v>
      </c>
      <c r="T73" s="1222"/>
      <c r="U73" s="1222"/>
      <c r="V73" s="1223"/>
      <c r="W73" s="45">
        <f ca="1">(INDIRECT(ADDRESS(MATCH($B$72,TYPY!A$1:A$65536,0),2,1,1,"TYPY"),1))</f>
        <v>0</v>
      </c>
    </row>
    <row r="74" spans="1:23" ht="16.899999999999999" customHeight="1" thickBot="1" x14ac:dyDescent="0.3">
      <c r="A74" s="1288"/>
      <c r="B74" s="1294"/>
      <c r="C74" s="1228"/>
      <c r="D74" s="1229"/>
      <c r="E74" s="1229"/>
      <c r="F74" s="1229"/>
      <c r="G74" s="1229"/>
      <c r="H74" s="1230"/>
      <c r="I74" s="1231"/>
      <c r="J74" s="1232"/>
      <c r="K74" s="1232"/>
      <c r="L74" s="1232"/>
      <c r="M74" s="1232"/>
      <c r="N74" s="1232"/>
      <c r="O74" s="1232"/>
      <c r="P74" s="1232"/>
      <c r="Q74" s="1232"/>
      <c r="R74" s="1233"/>
      <c r="S74" s="1221" t="str">
        <f ca="1">IF($W72="M",'MZR21'!$D$43,'NZR21'!$A$50)</f>
        <v xml:space="preserve"> </v>
      </c>
      <c r="T74" s="1222"/>
      <c r="U74" s="1222"/>
      <c r="V74" s="1223"/>
      <c r="W74" s="45">
        <f ca="1">(INDIRECT(ADDRESS(MATCH($B$72,TYPY!A$1:A$65536,0),2,1,1,"TYPY"),1))</f>
        <v>0</v>
      </c>
    </row>
    <row r="75" spans="1:23" ht="16.899999999999999" customHeight="1" thickBot="1" x14ac:dyDescent="0.3">
      <c r="A75" s="1288">
        <v>22</v>
      </c>
      <c r="B75" s="1292" t="s">
        <v>241</v>
      </c>
      <c r="C75" s="1224"/>
      <c r="D75" s="1225"/>
      <c r="E75" s="1226"/>
      <c r="F75" s="1226"/>
      <c r="G75" s="1226"/>
      <c r="H75" s="1227"/>
      <c r="I75" s="1287"/>
      <c r="J75" s="1286"/>
      <c r="K75" s="149"/>
      <c r="L75" s="1285"/>
      <c r="M75" s="1286"/>
      <c r="N75" s="1234"/>
      <c r="O75" s="1240"/>
      <c r="P75" s="1234"/>
      <c r="Q75" s="1235"/>
      <c r="R75" s="1236"/>
      <c r="S75" s="41">
        <f ca="1">IF(W75="M",(IF(EXACT(B75,"FCI-IGP-IFH"),'MZR22'!$R$9&amp;"/  "&amp;'MZR22'!$T$9,'MZR22'!$D$38)),'NZR22'!$D$39)</f>
        <v>0</v>
      </c>
      <c r="T75" s="42">
        <f ca="1">IF($W75="M",'MZR22'!$D$39,'NZR22'!$D$41)</f>
        <v>0</v>
      </c>
      <c r="U75" s="42">
        <f ca="1">IF($W75="M",'MZR22'!$D$40,'NZR22'!$D$43)</f>
        <v>0</v>
      </c>
      <c r="V75" s="43">
        <f ca="1">IF($W75="M",'MZR22'!$D$41,'NZR22'!$D$45)</f>
        <v>0</v>
      </c>
      <c r="W75" s="45">
        <f ca="1">(INDIRECT(ADDRESS(MATCH($B$75,TYPY!A$1:A$65536,0),2,1,1,"TYPY"),1))</f>
        <v>0</v>
      </c>
    </row>
    <row r="76" spans="1:23" ht="16.899999999999999" customHeight="1" thickBot="1" x14ac:dyDescent="0.3">
      <c r="A76" s="1288"/>
      <c r="B76" s="1293"/>
      <c r="C76" s="1217"/>
      <c r="D76" s="1218"/>
      <c r="E76" s="1219"/>
      <c r="F76" s="1219"/>
      <c r="G76" s="1219"/>
      <c r="H76" s="1220"/>
      <c r="I76" s="1237"/>
      <c r="J76" s="1238"/>
      <c r="K76" s="1238"/>
      <c r="L76" s="1238"/>
      <c r="M76" s="1238"/>
      <c r="N76" s="1238"/>
      <c r="O76" s="1238"/>
      <c r="P76" s="1238"/>
      <c r="Q76" s="1238"/>
      <c r="R76" s="1239"/>
      <c r="S76" s="1221">
        <f ca="1">IF(EXACT(B75,"FCI-IGP-IFH"),'MZR22'!$S$10,SUM(S75:U75))</f>
        <v>0</v>
      </c>
      <c r="T76" s="1222"/>
      <c r="U76" s="1222"/>
      <c r="V76" s="1223"/>
      <c r="W76" s="45">
        <f ca="1">(INDIRECT(ADDRESS(MATCH($B$75,TYPY!A$1:A$65536,0),2,1,1,"TYPY"),1))</f>
        <v>0</v>
      </c>
    </row>
    <row r="77" spans="1:23" ht="16.899999999999999" customHeight="1" thickBot="1" x14ac:dyDescent="0.3">
      <c r="A77" s="1288"/>
      <c r="B77" s="1294"/>
      <c r="C77" s="1228"/>
      <c r="D77" s="1229"/>
      <c r="E77" s="1229"/>
      <c r="F77" s="1229"/>
      <c r="G77" s="1229"/>
      <c r="H77" s="1230"/>
      <c r="I77" s="1231"/>
      <c r="J77" s="1232"/>
      <c r="K77" s="1232"/>
      <c r="L77" s="1232"/>
      <c r="M77" s="1232"/>
      <c r="N77" s="1232"/>
      <c r="O77" s="1232"/>
      <c r="P77" s="1232"/>
      <c r="Q77" s="1232"/>
      <c r="R77" s="1233"/>
      <c r="S77" s="1221" t="str">
        <f ca="1">IF($W75="M",'MZR22'!$D$43,'NZR22'!$A$50)</f>
        <v xml:space="preserve"> </v>
      </c>
      <c r="T77" s="1222"/>
      <c r="U77" s="1222"/>
      <c r="V77" s="1223"/>
      <c r="W77" s="45">
        <f ca="1">(INDIRECT(ADDRESS(MATCH($B$75,TYPY!A$1:A$65536,0),2,1,1,"TYPY"),1))</f>
        <v>0</v>
      </c>
    </row>
    <row r="78" spans="1:23" ht="16.899999999999999" customHeight="1" thickBot="1" x14ac:dyDescent="0.3">
      <c r="A78" s="1288">
        <v>23</v>
      </c>
      <c r="B78" s="1292" t="s">
        <v>241</v>
      </c>
      <c r="C78" s="1224"/>
      <c r="D78" s="1225"/>
      <c r="E78" s="1226"/>
      <c r="F78" s="1226"/>
      <c r="G78" s="1226"/>
      <c r="H78" s="1227"/>
      <c r="I78" s="1287"/>
      <c r="J78" s="1286"/>
      <c r="K78" s="149"/>
      <c r="L78" s="1285"/>
      <c r="M78" s="1286"/>
      <c r="N78" s="1234"/>
      <c r="O78" s="1240"/>
      <c r="P78" s="1234"/>
      <c r="Q78" s="1235"/>
      <c r="R78" s="1236"/>
      <c r="S78" s="41">
        <f ca="1">IF(W78="M",(IF(EXACT(B78,"FCI-IGP-IFH"),'MZR23'!$R$9&amp;"/  "&amp;'MZR23'!$T$9,'MZR23'!$D$38)),'NZR23'!$D$39)</f>
        <v>0</v>
      </c>
      <c r="T78" s="42">
        <f ca="1">IF($W78="M",'MZR23'!$D$39,'NZR23'!$D$41)</f>
        <v>0</v>
      </c>
      <c r="U78" s="42">
        <f ca="1">IF($W78="M",'MZR23'!$D$40,'NZR23'!$D$43)</f>
        <v>0</v>
      </c>
      <c r="V78" s="43">
        <f ca="1">IF($W78="M",'MZR23'!$D$41,'NZR23'!$D$45)</f>
        <v>0</v>
      </c>
      <c r="W78" s="45">
        <f ca="1">(INDIRECT(ADDRESS(MATCH($B$78,TYPY!A$1:A$65536,0),2,1,1,"TYPY"),1))</f>
        <v>0</v>
      </c>
    </row>
    <row r="79" spans="1:23" ht="16.899999999999999" customHeight="1" thickBot="1" x14ac:dyDescent="0.3">
      <c r="A79" s="1288"/>
      <c r="B79" s="1293"/>
      <c r="C79" s="1217"/>
      <c r="D79" s="1218"/>
      <c r="E79" s="1219"/>
      <c r="F79" s="1219"/>
      <c r="G79" s="1219"/>
      <c r="H79" s="1220"/>
      <c r="I79" s="1237"/>
      <c r="J79" s="1238"/>
      <c r="K79" s="1238"/>
      <c r="L79" s="1238"/>
      <c r="M79" s="1238"/>
      <c r="N79" s="1238"/>
      <c r="O79" s="1238"/>
      <c r="P79" s="1238"/>
      <c r="Q79" s="1238"/>
      <c r="R79" s="1239"/>
      <c r="S79" s="1221">
        <f ca="1">IF(EXACT(B78,"FCI-IGP-IFH"),'MZR23'!$S$10,SUM(S78:U78))</f>
        <v>0</v>
      </c>
      <c r="T79" s="1222"/>
      <c r="U79" s="1222"/>
      <c r="V79" s="1223"/>
      <c r="W79" s="45">
        <f ca="1">(INDIRECT(ADDRESS(MATCH($B$78,TYPY!A$1:A$65536,0),2,1,1,"TYPY"),1))</f>
        <v>0</v>
      </c>
    </row>
    <row r="80" spans="1:23" ht="16.899999999999999" customHeight="1" thickBot="1" x14ac:dyDescent="0.3">
      <c r="A80" s="1288"/>
      <c r="B80" s="1294"/>
      <c r="C80" s="1228"/>
      <c r="D80" s="1229"/>
      <c r="E80" s="1229"/>
      <c r="F80" s="1229"/>
      <c r="G80" s="1229"/>
      <c r="H80" s="1230"/>
      <c r="I80" s="1231"/>
      <c r="J80" s="1232"/>
      <c r="K80" s="1232"/>
      <c r="L80" s="1232"/>
      <c r="M80" s="1232"/>
      <c r="N80" s="1232"/>
      <c r="O80" s="1232"/>
      <c r="P80" s="1232"/>
      <c r="Q80" s="1232"/>
      <c r="R80" s="1233"/>
      <c r="S80" s="1221" t="str">
        <f ca="1">IF($W78="M",'MZR23'!$D$43,'NZR23'!$A$50)</f>
        <v xml:space="preserve"> </v>
      </c>
      <c r="T80" s="1222"/>
      <c r="U80" s="1222"/>
      <c r="V80" s="1223"/>
      <c r="W80" s="45">
        <f ca="1">(INDIRECT(ADDRESS(MATCH($B$78,TYPY!A$1:A$65536,0),2,1,1,"TYPY"),1))</f>
        <v>0</v>
      </c>
    </row>
    <row r="81" spans="1:23" ht="16.899999999999999" customHeight="1" thickBot="1" x14ac:dyDescent="0.3">
      <c r="A81" s="1288">
        <v>24</v>
      </c>
      <c r="B81" s="1292" t="s">
        <v>241</v>
      </c>
      <c r="C81" s="1224"/>
      <c r="D81" s="1225"/>
      <c r="E81" s="1226"/>
      <c r="F81" s="1226"/>
      <c r="G81" s="1226"/>
      <c r="H81" s="1227"/>
      <c r="I81" s="1287"/>
      <c r="J81" s="1286"/>
      <c r="K81" s="149"/>
      <c r="L81" s="1285"/>
      <c r="M81" s="1286"/>
      <c r="N81" s="1234"/>
      <c r="O81" s="1240"/>
      <c r="P81" s="1234"/>
      <c r="Q81" s="1235"/>
      <c r="R81" s="1236"/>
      <c r="S81" s="41">
        <f ca="1">IF(W81="M",(IF(EXACT(B81,"FCI-IGP-IFH"),'MZR24'!$R$9&amp;"/  "&amp;'MZR24'!$T$9,'MZR24'!$D$38)),'NZR24'!$D$39)</f>
        <v>0</v>
      </c>
      <c r="T81" s="42">
        <f ca="1">IF($W81="M",'MZR24'!$D$39,'NZR24'!$D$41)</f>
        <v>0</v>
      </c>
      <c r="U81" s="42">
        <f ca="1">IF($W81="M",'MZR24'!$D$40,'NZR24'!$D$43)</f>
        <v>0</v>
      </c>
      <c r="V81" s="43">
        <f ca="1">IF($W81="M",'MZR24'!$D$41,'NZR24'!$D$45)</f>
        <v>0</v>
      </c>
      <c r="W81" s="45">
        <f ca="1">(INDIRECT(ADDRESS(MATCH($B$81,TYPY!A$1:A$65536,0),2,1,1,"TYPY"),1))</f>
        <v>0</v>
      </c>
    </row>
    <row r="82" spans="1:23" ht="16.899999999999999" customHeight="1" thickBot="1" x14ac:dyDescent="0.3">
      <c r="A82" s="1288"/>
      <c r="B82" s="1293"/>
      <c r="C82" s="1217"/>
      <c r="D82" s="1218"/>
      <c r="E82" s="1219"/>
      <c r="F82" s="1219"/>
      <c r="G82" s="1219"/>
      <c r="H82" s="1220"/>
      <c r="I82" s="1237"/>
      <c r="J82" s="1238"/>
      <c r="K82" s="1238"/>
      <c r="L82" s="1238"/>
      <c r="M82" s="1238"/>
      <c r="N82" s="1238"/>
      <c r="O82" s="1238"/>
      <c r="P82" s="1238"/>
      <c r="Q82" s="1238"/>
      <c r="R82" s="1239"/>
      <c r="S82" s="1221">
        <f ca="1">IF(EXACT(B81,"FCI-IGP-IFH"),'MZR24'!$S$10,SUM(S81:U81))</f>
        <v>0</v>
      </c>
      <c r="T82" s="1222"/>
      <c r="U82" s="1222"/>
      <c r="V82" s="1223"/>
      <c r="W82" s="45">
        <f ca="1">(INDIRECT(ADDRESS(MATCH($B$81,TYPY!A$1:A$65536,0),2,1,1,"TYPY"),1))</f>
        <v>0</v>
      </c>
    </row>
    <row r="83" spans="1:23" ht="16.899999999999999" customHeight="1" thickBot="1" x14ac:dyDescent="0.3">
      <c r="A83" s="1288"/>
      <c r="B83" s="1294"/>
      <c r="C83" s="1228"/>
      <c r="D83" s="1229"/>
      <c r="E83" s="1229"/>
      <c r="F83" s="1229"/>
      <c r="G83" s="1229"/>
      <c r="H83" s="1230"/>
      <c r="I83" s="1231"/>
      <c r="J83" s="1232"/>
      <c r="K83" s="1232"/>
      <c r="L83" s="1232"/>
      <c r="M83" s="1232"/>
      <c r="N83" s="1232"/>
      <c r="O83" s="1232"/>
      <c r="P83" s="1232"/>
      <c r="Q83" s="1232"/>
      <c r="R83" s="1233"/>
      <c r="S83" s="1221" t="str">
        <f ca="1">IF($W81="M",'MZR24'!$D$43,'NZR24'!$A$50)</f>
        <v xml:space="preserve"> </v>
      </c>
      <c r="T83" s="1222"/>
      <c r="U83" s="1222"/>
      <c r="V83" s="1223"/>
      <c r="W83" s="45">
        <f ca="1">(INDIRECT(ADDRESS(MATCH($B$81,TYPY!A$1:A$65536,0),2,1,1,"TYPY"),1))</f>
        <v>0</v>
      </c>
    </row>
    <row r="84" spans="1:23" ht="16.899999999999999" customHeight="1" thickBot="1" x14ac:dyDescent="0.3">
      <c r="A84" s="1288">
        <v>25</v>
      </c>
      <c r="B84" s="1292" t="s">
        <v>241</v>
      </c>
      <c r="C84" s="1224"/>
      <c r="D84" s="1225"/>
      <c r="E84" s="1226"/>
      <c r="F84" s="1226"/>
      <c r="G84" s="1226"/>
      <c r="H84" s="1227"/>
      <c r="I84" s="1287"/>
      <c r="J84" s="1286"/>
      <c r="K84" s="149"/>
      <c r="L84" s="1285"/>
      <c r="M84" s="1286"/>
      <c r="N84" s="1234"/>
      <c r="O84" s="1240"/>
      <c r="P84" s="1234"/>
      <c r="Q84" s="1235"/>
      <c r="R84" s="1236"/>
      <c r="S84" s="41">
        <f ca="1">IF(W84="M",(IF(EXACT(B84,"FCI-IGP-IFH"),'MZR25'!$R$9&amp;"/  "&amp;'MZR25'!$T$9,'MZR25'!$D$38)),'NZR25'!$D$39)</f>
        <v>0</v>
      </c>
      <c r="T84" s="42">
        <f ca="1">IF($W84="M",'MZR25'!$D$39,'NZR25'!$D$41)</f>
        <v>0</v>
      </c>
      <c r="U84" s="42">
        <f ca="1">IF($W84="M",'MZR25'!$D$40,'NZR25'!$D$43)</f>
        <v>0</v>
      </c>
      <c r="V84" s="43">
        <f ca="1">IF($W84="M",'MZR25'!$D$41,'NZR25'!$D$45)</f>
        <v>0</v>
      </c>
      <c r="W84" s="45">
        <f ca="1">(INDIRECT(ADDRESS(MATCH($B$84,TYPY!A$1:A$65536,0),2,1,1,"TYPY"),1))</f>
        <v>0</v>
      </c>
    </row>
    <row r="85" spans="1:23" ht="16.899999999999999" customHeight="1" thickBot="1" x14ac:dyDescent="0.3">
      <c r="A85" s="1288"/>
      <c r="B85" s="1293"/>
      <c r="C85" s="1217"/>
      <c r="D85" s="1218"/>
      <c r="E85" s="1219"/>
      <c r="F85" s="1219"/>
      <c r="G85" s="1219"/>
      <c r="H85" s="1220"/>
      <c r="I85" s="1237"/>
      <c r="J85" s="1238"/>
      <c r="K85" s="1238"/>
      <c r="L85" s="1238"/>
      <c r="M85" s="1238"/>
      <c r="N85" s="1238"/>
      <c r="O85" s="1238"/>
      <c r="P85" s="1238"/>
      <c r="Q85" s="1238"/>
      <c r="R85" s="1239"/>
      <c r="S85" s="1221">
        <f ca="1">IF(EXACT(B84,"FCI-IGP-IFH"),'MZR25'!$S$10,SUM(S84:U84))</f>
        <v>0</v>
      </c>
      <c r="T85" s="1222"/>
      <c r="U85" s="1222"/>
      <c r="V85" s="1223"/>
      <c r="W85" s="45">
        <f ca="1">(INDIRECT(ADDRESS(MATCH($B$84,TYPY!A$1:A$65536,0),2,1,1,"TYPY"),1))</f>
        <v>0</v>
      </c>
    </row>
    <row r="86" spans="1:23" ht="16.899999999999999" customHeight="1" thickBot="1" x14ac:dyDescent="0.3">
      <c r="A86" s="1288"/>
      <c r="B86" s="1294"/>
      <c r="C86" s="1228"/>
      <c r="D86" s="1229"/>
      <c r="E86" s="1229"/>
      <c r="F86" s="1229"/>
      <c r="G86" s="1229"/>
      <c r="H86" s="1230"/>
      <c r="I86" s="1231"/>
      <c r="J86" s="1232"/>
      <c r="K86" s="1232"/>
      <c r="L86" s="1232"/>
      <c r="M86" s="1232"/>
      <c r="N86" s="1232"/>
      <c r="O86" s="1232"/>
      <c r="P86" s="1232"/>
      <c r="Q86" s="1232"/>
      <c r="R86" s="1233"/>
      <c r="S86" s="1221" t="str">
        <f ca="1">IF($W84="M",'MZR25'!$D$43,'NZR25'!$A$50)</f>
        <v xml:space="preserve"> </v>
      </c>
      <c r="T86" s="1222"/>
      <c r="U86" s="1222"/>
      <c r="V86" s="1223"/>
      <c r="W86" s="45">
        <f ca="1">(INDIRECT(ADDRESS(MATCH($B$84,TYPY!A$1:A$65536,0),2,1,1,"TYPY"),1))</f>
        <v>0</v>
      </c>
    </row>
    <row r="87" spans="1:23" ht="16.899999999999999" customHeight="1" thickBot="1" x14ac:dyDescent="0.3">
      <c r="A87" s="1288">
        <v>26</v>
      </c>
      <c r="B87" s="1292" t="s">
        <v>241</v>
      </c>
      <c r="C87" s="1224"/>
      <c r="D87" s="1225"/>
      <c r="E87" s="1226"/>
      <c r="F87" s="1226"/>
      <c r="G87" s="1226"/>
      <c r="H87" s="1227"/>
      <c r="I87" s="1287"/>
      <c r="J87" s="1286"/>
      <c r="K87" s="149"/>
      <c r="L87" s="1285"/>
      <c r="M87" s="1286"/>
      <c r="N87" s="1234"/>
      <c r="O87" s="1240"/>
      <c r="P87" s="1234"/>
      <c r="Q87" s="1235"/>
      <c r="R87" s="1236"/>
      <c r="S87" s="41">
        <f ca="1">IF(W87="M",(IF(EXACT(B87,"FCI-IGP-IFH"),'MZR26'!$R$9&amp;"/  "&amp;'MZR26'!$T$9,'MZR26'!$D$38)),'NZR26'!$D$39)</f>
        <v>0</v>
      </c>
      <c r="T87" s="42">
        <f ca="1">IF($W87="M",'MZR26'!$D$39,'NZR26'!$D$41)</f>
        <v>0</v>
      </c>
      <c r="U87" s="42">
        <f ca="1">IF($W87="M",'MZR26'!$D$40,'NZR26'!$D$43)</f>
        <v>0</v>
      </c>
      <c r="V87" s="43">
        <f ca="1">IF($W87="M",'MZR26'!$D$41,'NZR26'!$D$45)</f>
        <v>0</v>
      </c>
      <c r="W87" s="45">
        <f ca="1">(INDIRECT(ADDRESS(MATCH($B$87,TYPY!A$1:A$65536,0),2,1,1,"TYPY"),1))</f>
        <v>0</v>
      </c>
    </row>
    <row r="88" spans="1:23" ht="16.899999999999999" customHeight="1" thickBot="1" x14ac:dyDescent="0.3">
      <c r="A88" s="1288"/>
      <c r="B88" s="1293"/>
      <c r="C88" s="1217"/>
      <c r="D88" s="1218"/>
      <c r="E88" s="1219"/>
      <c r="F88" s="1219"/>
      <c r="G88" s="1219"/>
      <c r="H88" s="1220"/>
      <c r="I88" s="1237"/>
      <c r="J88" s="1238"/>
      <c r="K88" s="1238"/>
      <c r="L88" s="1238"/>
      <c r="M88" s="1238"/>
      <c r="N88" s="1238"/>
      <c r="O88" s="1238"/>
      <c r="P88" s="1238"/>
      <c r="Q88" s="1238"/>
      <c r="R88" s="1239"/>
      <c r="S88" s="1221">
        <f ca="1">IF(EXACT(B87,"FCI-IGP-IFH"),'MZR26'!$S$10,SUM(S87:U87))</f>
        <v>0</v>
      </c>
      <c r="T88" s="1222"/>
      <c r="U88" s="1222"/>
      <c r="V88" s="1223"/>
      <c r="W88" s="45">
        <f ca="1">(INDIRECT(ADDRESS(MATCH($B$87,TYPY!A$1:A$65536,0),2,1,1,"TYPY"),1))</f>
        <v>0</v>
      </c>
    </row>
    <row r="89" spans="1:23" ht="16.899999999999999" customHeight="1" thickBot="1" x14ac:dyDescent="0.3">
      <c r="A89" s="1288"/>
      <c r="B89" s="1294"/>
      <c r="C89" s="1228"/>
      <c r="D89" s="1229"/>
      <c r="E89" s="1229"/>
      <c r="F89" s="1229"/>
      <c r="G89" s="1229"/>
      <c r="H89" s="1230"/>
      <c r="I89" s="1231"/>
      <c r="J89" s="1232"/>
      <c r="K89" s="1232"/>
      <c r="L89" s="1232"/>
      <c r="M89" s="1232"/>
      <c r="N89" s="1232"/>
      <c r="O89" s="1232"/>
      <c r="P89" s="1232"/>
      <c r="Q89" s="1232"/>
      <c r="R89" s="1233"/>
      <c r="S89" s="1221" t="str">
        <f ca="1">IF($W87="M",'MZR26'!$D$43,'NZR26'!$A$50)</f>
        <v xml:space="preserve"> </v>
      </c>
      <c r="T89" s="1222"/>
      <c r="U89" s="1222"/>
      <c r="V89" s="1223"/>
      <c r="W89" s="45">
        <f ca="1">(INDIRECT(ADDRESS(MATCH($B$87,TYPY!A$1:A$65536,0),2,1,1,"TYPY"),1))</f>
        <v>0</v>
      </c>
    </row>
    <row r="90" spans="1:23" ht="16.899999999999999" customHeight="1" thickBot="1" x14ac:dyDescent="0.3">
      <c r="A90" s="1288">
        <v>27</v>
      </c>
      <c r="B90" s="1292" t="s">
        <v>241</v>
      </c>
      <c r="C90" s="1224"/>
      <c r="D90" s="1225"/>
      <c r="E90" s="1226"/>
      <c r="F90" s="1226"/>
      <c r="G90" s="1226"/>
      <c r="H90" s="1227"/>
      <c r="I90" s="1287"/>
      <c r="J90" s="1286"/>
      <c r="K90" s="149"/>
      <c r="L90" s="1285"/>
      <c r="M90" s="1286"/>
      <c r="N90" s="1234"/>
      <c r="O90" s="1240"/>
      <c r="P90" s="1234"/>
      <c r="Q90" s="1235"/>
      <c r="R90" s="1236"/>
      <c r="S90" s="41">
        <f ca="1">IF(W90="M",(IF(EXACT(B90,"FCI-IGP-IFH"),'MZR27'!$R$9&amp;"/  "&amp;'MZR27'!$T$9,'MZR27'!$D$38)),'NZR27'!$D$39)</f>
        <v>0</v>
      </c>
      <c r="T90" s="42">
        <f ca="1">IF($W90="M",'MZR27'!$D$39,'NZR27'!$D$41)</f>
        <v>0</v>
      </c>
      <c r="U90" s="42">
        <f ca="1">IF($W90="M",'MZR27'!$D$40,'NZR27'!$D$43)</f>
        <v>0</v>
      </c>
      <c r="V90" s="43">
        <f ca="1">IF($W90="M",'MZR27'!$D$41,'NZR27'!$D$45)</f>
        <v>0</v>
      </c>
      <c r="W90" s="45">
        <f ca="1">(INDIRECT(ADDRESS(MATCH($B$90,TYPY!A$1:A$65536,0),2,1,1,"TYPY"),1))</f>
        <v>0</v>
      </c>
    </row>
    <row r="91" spans="1:23" ht="16.899999999999999" customHeight="1" thickBot="1" x14ac:dyDescent="0.3">
      <c r="A91" s="1288"/>
      <c r="B91" s="1293"/>
      <c r="C91" s="1217"/>
      <c r="D91" s="1218"/>
      <c r="E91" s="1219"/>
      <c r="F91" s="1219"/>
      <c r="G91" s="1219"/>
      <c r="H91" s="1220"/>
      <c r="I91" s="1237"/>
      <c r="J91" s="1238"/>
      <c r="K91" s="1238"/>
      <c r="L91" s="1238"/>
      <c r="M91" s="1238"/>
      <c r="N91" s="1238"/>
      <c r="O91" s="1238"/>
      <c r="P91" s="1238"/>
      <c r="Q91" s="1238"/>
      <c r="R91" s="1239"/>
      <c r="S91" s="1221">
        <f ca="1">IF(EXACT(B90,"FCI-IGP-IFH"),'MZR27'!$S$10,SUM(S90:U90))</f>
        <v>0</v>
      </c>
      <c r="T91" s="1222"/>
      <c r="U91" s="1222"/>
      <c r="V91" s="1223"/>
      <c r="W91" s="45">
        <f ca="1">(INDIRECT(ADDRESS(MATCH($B$90,TYPY!A$1:A$65536,0),2,1,1,"TYPY"),1))</f>
        <v>0</v>
      </c>
    </row>
    <row r="92" spans="1:23" ht="16.899999999999999" customHeight="1" thickBot="1" x14ac:dyDescent="0.3">
      <c r="A92" s="1288"/>
      <c r="B92" s="1294"/>
      <c r="C92" s="1228"/>
      <c r="D92" s="1229"/>
      <c r="E92" s="1229"/>
      <c r="F92" s="1229"/>
      <c r="G92" s="1229"/>
      <c r="H92" s="1230"/>
      <c r="I92" s="1231"/>
      <c r="J92" s="1232"/>
      <c r="K92" s="1232"/>
      <c r="L92" s="1232"/>
      <c r="M92" s="1232"/>
      <c r="N92" s="1232"/>
      <c r="O92" s="1232"/>
      <c r="P92" s="1232"/>
      <c r="Q92" s="1232"/>
      <c r="R92" s="1233"/>
      <c r="S92" s="1221" t="str">
        <f ca="1">IF($W90="M",'MZR27'!$D$43,'NZR27'!$A$50)</f>
        <v xml:space="preserve"> </v>
      </c>
      <c r="T92" s="1222"/>
      <c r="U92" s="1222"/>
      <c r="V92" s="1223"/>
      <c r="W92" s="45">
        <f ca="1">(INDIRECT(ADDRESS(MATCH($B$90,TYPY!A$1:A$65536,0),2,1,1,"TYPY"),1))</f>
        <v>0</v>
      </c>
    </row>
    <row r="93" spans="1:23" ht="16.899999999999999" customHeight="1" thickBot="1" x14ac:dyDescent="0.3">
      <c r="A93" s="1288">
        <v>28</v>
      </c>
      <c r="B93" s="1292" t="s">
        <v>241</v>
      </c>
      <c r="C93" s="1224"/>
      <c r="D93" s="1225"/>
      <c r="E93" s="1226"/>
      <c r="F93" s="1226"/>
      <c r="G93" s="1226"/>
      <c r="H93" s="1227"/>
      <c r="I93" s="1287"/>
      <c r="J93" s="1286"/>
      <c r="K93" s="149"/>
      <c r="L93" s="1285"/>
      <c r="M93" s="1286"/>
      <c r="N93" s="1234"/>
      <c r="O93" s="1240"/>
      <c r="P93" s="1234"/>
      <c r="Q93" s="1235"/>
      <c r="R93" s="1236"/>
      <c r="S93" s="41">
        <f ca="1">IF(W93="M",(IF(EXACT(B93,"FCI-IGP-IFH"),'MZR28'!$R$9&amp;"/  "&amp;'MZR28'!$T$9,'MZR28'!$D$38)),'NZR28'!$D$39)</f>
        <v>0</v>
      </c>
      <c r="T93" s="42">
        <f ca="1">IF($W93="M",'MZR28'!$D$39,'NZR28'!$D$41)</f>
        <v>0</v>
      </c>
      <c r="U93" s="42">
        <f ca="1">IF($W93="M",'MZR28'!$D$40,'NZR28'!$D$43)</f>
        <v>0</v>
      </c>
      <c r="V93" s="43">
        <f ca="1">IF($W93="M",'MZR28'!$D$41,'NZR28'!$D$45)</f>
        <v>0</v>
      </c>
      <c r="W93" s="45">
        <f ca="1">(INDIRECT(ADDRESS(MATCH($B$93,TYPY!A$1:A$65536,0),2,1,1,"TYPY"),1))</f>
        <v>0</v>
      </c>
    </row>
    <row r="94" spans="1:23" ht="16.899999999999999" customHeight="1" thickBot="1" x14ac:dyDescent="0.3">
      <c r="A94" s="1288"/>
      <c r="B94" s="1293"/>
      <c r="C94" s="1217"/>
      <c r="D94" s="1218"/>
      <c r="E94" s="1219"/>
      <c r="F94" s="1219"/>
      <c r="G94" s="1219"/>
      <c r="H94" s="1220"/>
      <c r="I94" s="1237"/>
      <c r="J94" s="1238"/>
      <c r="K94" s="1238"/>
      <c r="L94" s="1238"/>
      <c r="M94" s="1238"/>
      <c r="N94" s="1238"/>
      <c r="O94" s="1238"/>
      <c r="P94" s="1238"/>
      <c r="Q94" s="1238"/>
      <c r="R94" s="1239"/>
      <c r="S94" s="1221">
        <f ca="1">IF(EXACT(B93,"FCI-IGP-IFH"),'MZR28'!$S$10,SUM(S93:U93))</f>
        <v>0</v>
      </c>
      <c r="T94" s="1222"/>
      <c r="U94" s="1222"/>
      <c r="V94" s="1223"/>
      <c r="W94" s="45">
        <f ca="1">(INDIRECT(ADDRESS(MATCH($B$93,TYPY!A$1:A$65536,0),2,1,1,"TYPY"),1))</f>
        <v>0</v>
      </c>
    </row>
    <row r="95" spans="1:23" ht="16.899999999999999" customHeight="1" thickBot="1" x14ac:dyDescent="0.3">
      <c r="A95" s="1288"/>
      <c r="B95" s="1294"/>
      <c r="C95" s="1228"/>
      <c r="D95" s="1229"/>
      <c r="E95" s="1229"/>
      <c r="F95" s="1229"/>
      <c r="G95" s="1229"/>
      <c r="H95" s="1230"/>
      <c r="I95" s="1231"/>
      <c r="J95" s="1232"/>
      <c r="K95" s="1232"/>
      <c r="L95" s="1232"/>
      <c r="M95" s="1232"/>
      <c r="N95" s="1232"/>
      <c r="O95" s="1232"/>
      <c r="P95" s="1232"/>
      <c r="Q95" s="1232"/>
      <c r="R95" s="1233"/>
      <c r="S95" s="1221" t="str">
        <f ca="1">IF($W93="M",'MZR28'!$D$43,'NZR28'!$A$50)</f>
        <v xml:space="preserve"> </v>
      </c>
      <c r="T95" s="1222"/>
      <c r="U95" s="1222"/>
      <c r="V95" s="1223"/>
      <c r="W95" s="45">
        <f ca="1">(INDIRECT(ADDRESS(MATCH($B$93,TYPY!A$1:A$65536,0),2,1,1,"TYPY"),1))</f>
        <v>0</v>
      </c>
    </row>
    <row r="96" spans="1:23" ht="16.899999999999999" customHeight="1" thickBot="1" x14ac:dyDescent="0.3">
      <c r="A96" s="1288">
        <v>29</v>
      </c>
      <c r="B96" s="1292" t="s">
        <v>241</v>
      </c>
      <c r="C96" s="1224"/>
      <c r="D96" s="1225"/>
      <c r="E96" s="1226"/>
      <c r="F96" s="1226"/>
      <c r="G96" s="1226"/>
      <c r="H96" s="1227"/>
      <c r="I96" s="1287"/>
      <c r="J96" s="1286"/>
      <c r="K96" s="149"/>
      <c r="L96" s="1285"/>
      <c r="M96" s="1286"/>
      <c r="N96" s="1234"/>
      <c r="O96" s="1240"/>
      <c r="P96" s="1234"/>
      <c r="Q96" s="1235"/>
      <c r="R96" s="1236"/>
      <c r="S96" s="41">
        <f ca="1">IF(W96="M",(IF(EXACT(B96,"FCI-IGP-IFH"),'MZR29'!$R$9&amp;"/  "&amp;'MZR29'!$T$9,'MZR29'!$D$38)),'NZR29'!$D$39)</f>
        <v>0</v>
      </c>
      <c r="T96" s="42">
        <f ca="1">IF($W96="M",'MZR29'!$D$39,'NZR29'!$D$41)</f>
        <v>0</v>
      </c>
      <c r="U96" s="42">
        <f ca="1">IF($W96="M",'MZR29'!$D$40,'NZR29'!$D$43)</f>
        <v>0</v>
      </c>
      <c r="V96" s="43">
        <f ca="1">IF($W96="M",'MZR29'!$D$41,'NZR29'!$D$45)</f>
        <v>0</v>
      </c>
      <c r="W96" s="45">
        <f ca="1">(INDIRECT(ADDRESS(MATCH($B$96,TYPY!A$1:A$65536,0),2,1,1,"TYPY"),1))</f>
        <v>0</v>
      </c>
    </row>
    <row r="97" spans="1:23" ht="16.899999999999999" customHeight="1" thickBot="1" x14ac:dyDescent="0.3">
      <c r="A97" s="1288"/>
      <c r="B97" s="1293"/>
      <c r="C97" s="1217"/>
      <c r="D97" s="1218"/>
      <c r="E97" s="1219"/>
      <c r="F97" s="1219"/>
      <c r="G97" s="1219"/>
      <c r="H97" s="1220"/>
      <c r="I97" s="1237"/>
      <c r="J97" s="1238"/>
      <c r="K97" s="1238"/>
      <c r="L97" s="1238"/>
      <c r="M97" s="1238"/>
      <c r="N97" s="1238"/>
      <c r="O97" s="1238"/>
      <c r="P97" s="1238"/>
      <c r="Q97" s="1238"/>
      <c r="R97" s="1239"/>
      <c r="S97" s="1221">
        <f ca="1">IF(EXACT(B96,"FCI-IGP-IFH"),'MZR29'!$S$10,SUM(S96:U96))</f>
        <v>0</v>
      </c>
      <c r="T97" s="1222"/>
      <c r="U97" s="1222"/>
      <c r="V97" s="1223"/>
      <c r="W97" s="45">
        <f ca="1">(INDIRECT(ADDRESS(MATCH($B$96,TYPY!A$1:A$65536,0),2,1,1,"TYPY"),1))</f>
        <v>0</v>
      </c>
    </row>
    <row r="98" spans="1:23" ht="16.899999999999999" customHeight="1" thickBot="1" x14ac:dyDescent="0.3">
      <c r="A98" s="1288"/>
      <c r="B98" s="1294"/>
      <c r="C98" s="1228"/>
      <c r="D98" s="1229"/>
      <c r="E98" s="1229"/>
      <c r="F98" s="1229"/>
      <c r="G98" s="1229"/>
      <c r="H98" s="1230"/>
      <c r="I98" s="1231"/>
      <c r="J98" s="1232"/>
      <c r="K98" s="1232"/>
      <c r="L98" s="1232"/>
      <c r="M98" s="1232"/>
      <c r="N98" s="1232"/>
      <c r="O98" s="1232"/>
      <c r="P98" s="1232"/>
      <c r="Q98" s="1232"/>
      <c r="R98" s="1233"/>
      <c r="S98" s="1221" t="str">
        <f ca="1">IF($W96="M",'MZR29'!$D$43,'NZR29'!$A$50)</f>
        <v xml:space="preserve"> </v>
      </c>
      <c r="T98" s="1222"/>
      <c r="U98" s="1222"/>
      <c r="V98" s="1223"/>
      <c r="W98" s="45">
        <f ca="1">(INDIRECT(ADDRESS(MATCH($B$96,TYPY!A$1:A$65536,0),2,1,1,"TYPY"),1))</f>
        <v>0</v>
      </c>
    </row>
    <row r="99" spans="1:23" ht="16.899999999999999" customHeight="1" thickBot="1" x14ac:dyDescent="0.3">
      <c r="A99" s="1288">
        <v>30</v>
      </c>
      <c r="B99" s="1292" t="s">
        <v>241</v>
      </c>
      <c r="C99" s="1224"/>
      <c r="D99" s="1225"/>
      <c r="E99" s="1226"/>
      <c r="F99" s="1226"/>
      <c r="G99" s="1226"/>
      <c r="H99" s="1227"/>
      <c r="I99" s="1287"/>
      <c r="J99" s="1286"/>
      <c r="K99" s="149"/>
      <c r="L99" s="1285"/>
      <c r="M99" s="1286"/>
      <c r="N99" s="1234"/>
      <c r="O99" s="1240"/>
      <c r="P99" s="1234"/>
      <c r="Q99" s="1235"/>
      <c r="R99" s="1236"/>
      <c r="S99" s="41">
        <f ca="1">IF(W99="M",(IF(EXACT(B99,"FCI-IGP-IFH"),'MZR30'!$R$9&amp;"/  "&amp;'MZR30'!$T$9,'MZR30'!$D$38)),'NZR30'!$D$39)</f>
        <v>0</v>
      </c>
      <c r="T99" s="42">
        <f ca="1">IF($W99="M",'MZR30'!$D$39,'NZR30'!$D$41)</f>
        <v>0</v>
      </c>
      <c r="U99" s="42">
        <f ca="1">IF($W99="M",'MZR30'!$D$40,'NZR30'!$D$43)</f>
        <v>0</v>
      </c>
      <c r="V99" s="43">
        <f ca="1">IF($W99="M",'MZR30'!$D$41,'NZR30'!$D$45)</f>
        <v>0</v>
      </c>
      <c r="W99" s="45">
        <f ca="1">(INDIRECT(ADDRESS(MATCH($B$99,TYPY!A$1:A$65536,0),2,1,1,"TYPY"),1))</f>
        <v>0</v>
      </c>
    </row>
    <row r="100" spans="1:23" ht="16.899999999999999" customHeight="1" thickBot="1" x14ac:dyDescent="0.3">
      <c r="A100" s="1288"/>
      <c r="B100" s="1293"/>
      <c r="C100" s="1217"/>
      <c r="D100" s="1218"/>
      <c r="E100" s="1219"/>
      <c r="F100" s="1219"/>
      <c r="G100" s="1219"/>
      <c r="H100" s="1220"/>
      <c r="I100" s="1237"/>
      <c r="J100" s="1238"/>
      <c r="K100" s="1238"/>
      <c r="L100" s="1238"/>
      <c r="M100" s="1238"/>
      <c r="N100" s="1238"/>
      <c r="O100" s="1238"/>
      <c r="P100" s="1238"/>
      <c r="Q100" s="1238"/>
      <c r="R100" s="1239"/>
      <c r="S100" s="1221">
        <f ca="1">IF(EXACT(B99,"FCI-IGP-IFH"),'MZR30'!$S$10,SUM(S99:U99))</f>
        <v>0</v>
      </c>
      <c r="T100" s="1222"/>
      <c r="U100" s="1222"/>
      <c r="V100" s="1223"/>
      <c r="W100" s="45">
        <f ca="1">(INDIRECT(ADDRESS(MATCH($B$99,TYPY!A$1:A$65536,0),2,1,1,"TYPY"),1))</f>
        <v>0</v>
      </c>
    </row>
    <row r="101" spans="1:23" ht="16.899999999999999" customHeight="1" thickBot="1" x14ac:dyDescent="0.3">
      <c r="A101" s="1288"/>
      <c r="B101" s="1294"/>
      <c r="C101" s="1228"/>
      <c r="D101" s="1229"/>
      <c r="E101" s="1229"/>
      <c r="F101" s="1229"/>
      <c r="G101" s="1229"/>
      <c r="H101" s="1230"/>
      <c r="I101" s="1231"/>
      <c r="J101" s="1232"/>
      <c r="K101" s="1232"/>
      <c r="L101" s="1232"/>
      <c r="M101" s="1232"/>
      <c r="N101" s="1232"/>
      <c r="O101" s="1232"/>
      <c r="P101" s="1232"/>
      <c r="Q101" s="1232"/>
      <c r="R101" s="1233"/>
      <c r="S101" s="1221" t="str">
        <f ca="1">IF($W99="M",'MZR30'!$D$43,'NZR30'!$A$50)</f>
        <v xml:space="preserve"> </v>
      </c>
      <c r="T101" s="1222"/>
      <c r="U101" s="1222"/>
      <c r="V101" s="1223"/>
      <c r="W101" s="45">
        <f ca="1">(INDIRECT(ADDRESS(MATCH($B$99,TYPY!A$1:A$65536,0),2,1,1,"TYPY"),1))</f>
        <v>0</v>
      </c>
    </row>
    <row r="114" spans="23:23" x14ac:dyDescent="0.25">
      <c r="W114" s="38"/>
    </row>
    <row r="115" spans="23:23" x14ac:dyDescent="0.25">
      <c r="W115" s="38"/>
    </row>
    <row r="116" spans="23:23" x14ac:dyDescent="0.25">
      <c r="W116" s="38"/>
    </row>
    <row r="117" spans="23:23" x14ac:dyDescent="0.25">
      <c r="W117" s="38"/>
    </row>
    <row r="118" spans="23:23" x14ac:dyDescent="0.25">
      <c r="W118" s="38"/>
    </row>
    <row r="119" spans="23:23" x14ac:dyDescent="0.25">
      <c r="W119" s="38"/>
    </row>
    <row r="120" spans="23:23" x14ac:dyDescent="0.25">
      <c r="W120" s="38"/>
    </row>
    <row r="121" spans="23:23" x14ac:dyDescent="0.25">
      <c r="W121" s="38"/>
    </row>
    <row r="122" spans="23:23" x14ac:dyDescent="0.25">
      <c r="W122" s="38"/>
    </row>
    <row r="123" spans="23:23" x14ac:dyDescent="0.25">
      <c r="W123" s="38"/>
    </row>
    <row r="124" spans="23:23" x14ac:dyDescent="0.25">
      <c r="W124" s="39"/>
    </row>
    <row r="125" spans="23:23" x14ac:dyDescent="0.25">
      <c r="W125" s="39"/>
    </row>
    <row r="126" spans="23:23" x14ac:dyDescent="0.25">
      <c r="W126" s="38"/>
    </row>
    <row r="127" spans="23:23" x14ac:dyDescent="0.25">
      <c r="W127" s="38"/>
    </row>
    <row r="128" spans="23:23" x14ac:dyDescent="0.25">
      <c r="W128" s="38"/>
    </row>
    <row r="129" spans="23:23" x14ac:dyDescent="0.25">
      <c r="W129" s="38"/>
    </row>
    <row r="130" spans="23:23" x14ac:dyDescent="0.25">
      <c r="W130" s="38"/>
    </row>
    <row r="131" spans="23:23" x14ac:dyDescent="0.25">
      <c r="W131" s="38"/>
    </row>
    <row r="132" spans="23:23" x14ac:dyDescent="0.25">
      <c r="W132" s="38"/>
    </row>
    <row r="133" spans="23:23" x14ac:dyDescent="0.25">
      <c r="W133" s="38"/>
    </row>
    <row r="134" spans="23:23" x14ac:dyDescent="0.25">
      <c r="W134" s="38"/>
    </row>
    <row r="135" spans="23:23" x14ac:dyDescent="0.25">
      <c r="W135" s="38"/>
    </row>
    <row r="136" spans="23:23" x14ac:dyDescent="0.25">
      <c r="W136" s="38"/>
    </row>
    <row r="137" spans="23:23" x14ac:dyDescent="0.25">
      <c r="W137" s="38"/>
    </row>
    <row r="138" spans="23:23" x14ac:dyDescent="0.25">
      <c r="W138" s="38"/>
    </row>
    <row r="139" spans="23:23" x14ac:dyDescent="0.25">
      <c r="W139" s="38"/>
    </row>
    <row r="140" spans="23:23" x14ac:dyDescent="0.25">
      <c r="W140" s="38"/>
    </row>
    <row r="141" spans="23:23" x14ac:dyDescent="0.25">
      <c r="W141" s="40"/>
    </row>
    <row r="142" spans="23:23" x14ac:dyDescent="0.25">
      <c r="W142" s="38"/>
    </row>
    <row r="143" spans="23:23" x14ac:dyDescent="0.25">
      <c r="W143" s="38"/>
    </row>
    <row r="144" spans="23:23" x14ac:dyDescent="0.25">
      <c r="W144" s="38"/>
    </row>
    <row r="145" spans="23:23" x14ac:dyDescent="0.25">
      <c r="W145" s="38"/>
    </row>
    <row r="146" spans="23:23" x14ac:dyDescent="0.25">
      <c r="W146" s="38"/>
    </row>
    <row r="147" spans="23:23" x14ac:dyDescent="0.25">
      <c r="W147" s="38"/>
    </row>
    <row r="148" spans="23:23" x14ac:dyDescent="0.25">
      <c r="W148" s="38"/>
    </row>
    <row r="149" spans="23:23" x14ac:dyDescent="0.25">
      <c r="W149" s="38"/>
    </row>
    <row r="150" spans="23:23" x14ac:dyDescent="0.25">
      <c r="W150" s="38"/>
    </row>
    <row r="151" spans="23:23" x14ac:dyDescent="0.25">
      <c r="W151" s="38"/>
    </row>
    <row r="152" spans="23:23" x14ac:dyDescent="0.25">
      <c r="W152" s="38"/>
    </row>
    <row r="153" spans="23:23" x14ac:dyDescent="0.25">
      <c r="W153" s="38"/>
    </row>
  </sheetData>
  <mergeCells count="469">
    <mergeCell ref="S9:V9"/>
    <mergeCell ref="S10:V10"/>
    <mergeCell ref="S13:V13"/>
    <mergeCell ref="S14:V14"/>
    <mergeCell ref="A99:A101"/>
    <mergeCell ref="B99:B101"/>
    <mergeCell ref="I99:J99"/>
    <mergeCell ref="L99:M99"/>
    <mergeCell ref="N99:O99"/>
    <mergeCell ref="P99:R99"/>
    <mergeCell ref="I100:R100"/>
    <mergeCell ref="P96:R96"/>
    <mergeCell ref="I97:R97"/>
    <mergeCell ref="C98:H98"/>
    <mergeCell ref="I98:R98"/>
    <mergeCell ref="A96:A98"/>
    <mergeCell ref="B96:B98"/>
    <mergeCell ref="I96:J96"/>
    <mergeCell ref="L96:M96"/>
    <mergeCell ref="N96:O96"/>
    <mergeCell ref="A93:A95"/>
    <mergeCell ref="B93:B95"/>
    <mergeCell ref="I93:J93"/>
    <mergeCell ref="L93:M93"/>
    <mergeCell ref="N93:O93"/>
    <mergeCell ref="S35:V35"/>
    <mergeCell ref="S55:V55"/>
    <mergeCell ref="S56:V56"/>
    <mergeCell ref="S62:V62"/>
    <mergeCell ref="A90:A92"/>
    <mergeCell ref="B90:B92"/>
    <mergeCell ref="I90:J90"/>
    <mergeCell ref="L90:M90"/>
    <mergeCell ref="N90:O90"/>
    <mergeCell ref="P87:R87"/>
    <mergeCell ref="I88:R88"/>
    <mergeCell ref="C90:D90"/>
    <mergeCell ref="E90:H90"/>
    <mergeCell ref="C91:D91"/>
    <mergeCell ref="E91:H91"/>
    <mergeCell ref="P90:R90"/>
    <mergeCell ref="I91:R91"/>
    <mergeCell ref="C92:H92"/>
    <mergeCell ref="I92:R92"/>
    <mergeCell ref="S85:V85"/>
    <mergeCell ref="S86:V86"/>
    <mergeCell ref="C89:H89"/>
    <mergeCell ref="I89:R89"/>
    <mergeCell ref="S88:V88"/>
    <mergeCell ref="S89:V89"/>
    <mergeCell ref="P84:R84"/>
    <mergeCell ref="I85:R85"/>
    <mergeCell ref="C86:H86"/>
    <mergeCell ref="I86:R86"/>
    <mergeCell ref="A84:A86"/>
    <mergeCell ref="B84:B86"/>
    <mergeCell ref="I84:J84"/>
    <mergeCell ref="L84:M84"/>
    <mergeCell ref="N84:O84"/>
    <mergeCell ref="C84:D84"/>
    <mergeCell ref="E84:H84"/>
    <mergeCell ref="C85:D85"/>
    <mergeCell ref="E85:H85"/>
    <mergeCell ref="A87:A89"/>
    <mergeCell ref="B87:B89"/>
    <mergeCell ref="I87:J87"/>
    <mergeCell ref="L87:M87"/>
    <mergeCell ref="N87:O87"/>
    <mergeCell ref="C87:D87"/>
    <mergeCell ref="E87:H87"/>
    <mergeCell ref="C88:D88"/>
    <mergeCell ref="E88:H88"/>
    <mergeCell ref="S79:V79"/>
    <mergeCell ref="S80:V80"/>
    <mergeCell ref="P81:R81"/>
    <mergeCell ref="I82:R82"/>
    <mergeCell ref="C83:H83"/>
    <mergeCell ref="I83:R83"/>
    <mergeCell ref="A81:A83"/>
    <mergeCell ref="B81:B83"/>
    <mergeCell ref="I81:J81"/>
    <mergeCell ref="L81:M81"/>
    <mergeCell ref="N81:O81"/>
    <mergeCell ref="C81:D81"/>
    <mergeCell ref="E81:H81"/>
    <mergeCell ref="C82:D82"/>
    <mergeCell ref="E82:H82"/>
    <mergeCell ref="S82:V82"/>
    <mergeCell ref="S83:V83"/>
    <mergeCell ref="P78:R78"/>
    <mergeCell ref="I79:R79"/>
    <mergeCell ref="C80:H80"/>
    <mergeCell ref="I80:R80"/>
    <mergeCell ref="A78:A80"/>
    <mergeCell ref="B78:B80"/>
    <mergeCell ref="I78:J78"/>
    <mergeCell ref="L78:M78"/>
    <mergeCell ref="N78:O78"/>
    <mergeCell ref="C78:D78"/>
    <mergeCell ref="E78:H78"/>
    <mergeCell ref="C79:D79"/>
    <mergeCell ref="E79:H79"/>
    <mergeCell ref="S76:V76"/>
    <mergeCell ref="S77:V77"/>
    <mergeCell ref="C74:H74"/>
    <mergeCell ref="I74:R74"/>
    <mergeCell ref="A72:A74"/>
    <mergeCell ref="B72:B74"/>
    <mergeCell ref="I72:J72"/>
    <mergeCell ref="L72:M72"/>
    <mergeCell ref="N72:O72"/>
    <mergeCell ref="C77:H77"/>
    <mergeCell ref="I77:R77"/>
    <mergeCell ref="A75:A77"/>
    <mergeCell ref="B75:B77"/>
    <mergeCell ref="I75:J75"/>
    <mergeCell ref="L75:M75"/>
    <mergeCell ref="N75:O75"/>
    <mergeCell ref="C75:D75"/>
    <mergeCell ref="E75:H75"/>
    <mergeCell ref="C76:D76"/>
    <mergeCell ref="E76:H76"/>
    <mergeCell ref="B60:B62"/>
    <mergeCell ref="I60:J60"/>
    <mergeCell ref="L60:M60"/>
    <mergeCell ref="N60:O60"/>
    <mergeCell ref="I61:R61"/>
    <mergeCell ref="C62:H62"/>
    <mergeCell ref="I62:R62"/>
    <mergeCell ref="A69:A71"/>
    <mergeCell ref="B69:B71"/>
    <mergeCell ref="I69:J69"/>
    <mergeCell ref="L69:M69"/>
    <mergeCell ref="N69:O69"/>
    <mergeCell ref="P69:R69"/>
    <mergeCell ref="C65:H65"/>
    <mergeCell ref="I65:R65"/>
    <mergeCell ref="A66:A68"/>
    <mergeCell ref="B66:B68"/>
    <mergeCell ref="I66:J66"/>
    <mergeCell ref="L66:M66"/>
    <mergeCell ref="A63:A65"/>
    <mergeCell ref="B63:B65"/>
    <mergeCell ref="I63:J63"/>
    <mergeCell ref="A60:A62"/>
    <mergeCell ref="L63:M63"/>
    <mergeCell ref="A57:A59"/>
    <mergeCell ref="B57:B59"/>
    <mergeCell ref="I57:J57"/>
    <mergeCell ref="L57:M57"/>
    <mergeCell ref="N57:O57"/>
    <mergeCell ref="A54:A56"/>
    <mergeCell ref="B54:B56"/>
    <mergeCell ref="I54:J54"/>
    <mergeCell ref="L54:M54"/>
    <mergeCell ref="N54:O54"/>
    <mergeCell ref="I55:R55"/>
    <mergeCell ref="P57:R57"/>
    <mergeCell ref="C56:H56"/>
    <mergeCell ref="C54:D54"/>
    <mergeCell ref="I56:R56"/>
    <mergeCell ref="E54:H54"/>
    <mergeCell ref="C55:D55"/>
    <mergeCell ref="E55:H55"/>
    <mergeCell ref="S46:V46"/>
    <mergeCell ref="S47:V47"/>
    <mergeCell ref="P48:R48"/>
    <mergeCell ref="I49:R49"/>
    <mergeCell ref="C50:H50"/>
    <mergeCell ref="I50:R50"/>
    <mergeCell ref="S49:V49"/>
    <mergeCell ref="S50:V50"/>
    <mergeCell ref="S53:V53"/>
    <mergeCell ref="I51:J51"/>
    <mergeCell ref="L51:M51"/>
    <mergeCell ref="N51:O51"/>
    <mergeCell ref="I52:R52"/>
    <mergeCell ref="C53:H53"/>
    <mergeCell ref="I53:R53"/>
    <mergeCell ref="A51:A53"/>
    <mergeCell ref="B51:B53"/>
    <mergeCell ref="P45:R45"/>
    <mergeCell ref="I46:R46"/>
    <mergeCell ref="C47:H47"/>
    <mergeCell ref="I47:R47"/>
    <mergeCell ref="A45:A47"/>
    <mergeCell ref="B45:B47"/>
    <mergeCell ref="I45:J45"/>
    <mergeCell ref="L45:M45"/>
    <mergeCell ref="N45:O45"/>
    <mergeCell ref="C45:D45"/>
    <mergeCell ref="E45:H45"/>
    <mergeCell ref="C46:D46"/>
    <mergeCell ref="E46:H46"/>
    <mergeCell ref="A48:A50"/>
    <mergeCell ref="B48:B50"/>
    <mergeCell ref="I48:J48"/>
    <mergeCell ref="L48:M48"/>
    <mergeCell ref="N48:O48"/>
    <mergeCell ref="C48:D48"/>
    <mergeCell ref="E48:H48"/>
    <mergeCell ref="C49:D49"/>
    <mergeCell ref="E49:H49"/>
    <mergeCell ref="A30:A32"/>
    <mergeCell ref="A33:A35"/>
    <mergeCell ref="A36:A38"/>
    <mergeCell ref="A39:A41"/>
    <mergeCell ref="A42:A44"/>
    <mergeCell ref="A8:A10"/>
    <mergeCell ref="A12:A14"/>
    <mergeCell ref="A15:A17"/>
    <mergeCell ref="A18:A20"/>
    <mergeCell ref="A21:A23"/>
    <mergeCell ref="A24:A26"/>
    <mergeCell ref="A27:A29"/>
    <mergeCell ref="N63:O63"/>
    <mergeCell ref="C58:D58"/>
    <mergeCell ref="E58:H58"/>
    <mergeCell ref="S58:V58"/>
    <mergeCell ref="S59:V59"/>
    <mergeCell ref="C60:D60"/>
    <mergeCell ref="E60:H60"/>
    <mergeCell ref="C61:D61"/>
    <mergeCell ref="E61:H61"/>
    <mergeCell ref="S61:V61"/>
    <mergeCell ref="P60:R60"/>
    <mergeCell ref="C63:D63"/>
    <mergeCell ref="E63:H63"/>
    <mergeCell ref="P63:R63"/>
    <mergeCell ref="I58:R58"/>
    <mergeCell ref="C59:H59"/>
    <mergeCell ref="I59:R59"/>
    <mergeCell ref="B42:B44"/>
    <mergeCell ref="I42:J42"/>
    <mergeCell ref="L42:M42"/>
    <mergeCell ref="N42:O42"/>
    <mergeCell ref="P42:R42"/>
    <mergeCell ref="I43:R43"/>
    <mergeCell ref="S44:V44"/>
    <mergeCell ref="B39:B41"/>
    <mergeCell ref="I39:J39"/>
    <mergeCell ref="L39:M39"/>
    <mergeCell ref="N39:O39"/>
    <mergeCell ref="P39:R39"/>
    <mergeCell ref="C41:H41"/>
    <mergeCell ref="I41:R41"/>
    <mergeCell ref="P21:R21"/>
    <mergeCell ref="C22:D22"/>
    <mergeCell ref="B36:B38"/>
    <mergeCell ref="I36:J36"/>
    <mergeCell ref="L36:M36"/>
    <mergeCell ref="N36:O36"/>
    <mergeCell ref="P36:R36"/>
    <mergeCell ref="I37:R37"/>
    <mergeCell ref="I40:R40"/>
    <mergeCell ref="B30:B32"/>
    <mergeCell ref="I30:J30"/>
    <mergeCell ref="L30:M30"/>
    <mergeCell ref="N30:O30"/>
    <mergeCell ref="P30:R30"/>
    <mergeCell ref="C38:H38"/>
    <mergeCell ref="I38:R38"/>
    <mergeCell ref="C37:D37"/>
    <mergeCell ref="E37:H37"/>
    <mergeCell ref="B33:B35"/>
    <mergeCell ref="I33:J33"/>
    <mergeCell ref="L33:M33"/>
    <mergeCell ref="N33:O33"/>
    <mergeCell ref="P33:R33"/>
    <mergeCell ref="S22:V22"/>
    <mergeCell ref="S23:V23"/>
    <mergeCell ref="B27:B29"/>
    <mergeCell ref="I27:J27"/>
    <mergeCell ref="L27:M27"/>
    <mergeCell ref="N27:O27"/>
    <mergeCell ref="P27:R27"/>
    <mergeCell ref="B24:B26"/>
    <mergeCell ref="I24:J24"/>
    <mergeCell ref="L24:M24"/>
    <mergeCell ref="N24:O24"/>
    <mergeCell ref="P24:R24"/>
    <mergeCell ref="I25:R25"/>
    <mergeCell ref="I28:R28"/>
    <mergeCell ref="C24:D24"/>
    <mergeCell ref="E24:H24"/>
    <mergeCell ref="C25:D25"/>
    <mergeCell ref="E25:H25"/>
    <mergeCell ref="B21:B23"/>
    <mergeCell ref="I21:J21"/>
    <mergeCell ref="I22:R22"/>
    <mergeCell ref="C21:D21"/>
    <mergeCell ref="E21:H21"/>
    <mergeCell ref="S25:V25"/>
    <mergeCell ref="B15:B17"/>
    <mergeCell ref="C13:D13"/>
    <mergeCell ref="E13:H13"/>
    <mergeCell ref="C17:H17"/>
    <mergeCell ref="E15:H15"/>
    <mergeCell ref="C15:D15"/>
    <mergeCell ref="E22:H22"/>
    <mergeCell ref="C23:H23"/>
    <mergeCell ref="I23:R23"/>
    <mergeCell ref="I19:R19"/>
    <mergeCell ref="C20:H20"/>
    <mergeCell ref="I20:R20"/>
    <mergeCell ref="L21:M21"/>
    <mergeCell ref="N21:O21"/>
    <mergeCell ref="C14:H14"/>
    <mergeCell ref="I14:R14"/>
    <mergeCell ref="P15:R15"/>
    <mergeCell ref="N15:O15"/>
    <mergeCell ref="L15:M15"/>
    <mergeCell ref="I15:J15"/>
    <mergeCell ref="B18:B20"/>
    <mergeCell ref="I18:J18"/>
    <mergeCell ref="L18:M18"/>
    <mergeCell ref="N18:O18"/>
    <mergeCell ref="B4:V4"/>
    <mergeCell ref="B5:C5"/>
    <mergeCell ref="D5:N5"/>
    <mergeCell ref="P5:V5"/>
    <mergeCell ref="B3:V3"/>
    <mergeCell ref="D2:V2"/>
    <mergeCell ref="D1:V1"/>
    <mergeCell ref="C12:D12"/>
    <mergeCell ref="E12:H12"/>
    <mergeCell ref="B6:C6"/>
    <mergeCell ref="D6:N6"/>
    <mergeCell ref="P6:Q6"/>
    <mergeCell ref="R6:S6"/>
    <mergeCell ref="T6:V6"/>
    <mergeCell ref="B8:B10"/>
    <mergeCell ref="C8:R8"/>
    <mergeCell ref="C9:R9"/>
    <mergeCell ref="C10:R10"/>
    <mergeCell ref="B12:B14"/>
    <mergeCell ref="I12:J12"/>
    <mergeCell ref="L12:M12"/>
    <mergeCell ref="N12:O12"/>
    <mergeCell ref="P12:R12"/>
    <mergeCell ref="I13:R13"/>
    <mergeCell ref="S16:V16"/>
    <mergeCell ref="S17:V17"/>
    <mergeCell ref="S19:V19"/>
    <mergeCell ref="S20:V20"/>
    <mergeCell ref="C16:D16"/>
    <mergeCell ref="E16:H16"/>
    <mergeCell ref="C18:D18"/>
    <mergeCell ref="E18:H18"/>
    <mergeCell ref="C19:D19"/>
    <mergeCell ref="E19:H19"/>
    <mergeCell ref="I17:R17"/>
    <mergeCell ref="I16:R16"/>
    <mergeCell ref="P18:R18"/>
    <mergeCell ref="S26:V26"/>
    <mergeCell ref="C27:D27"/>
    <mergeCell ref="E27:H27"/>
    <mergeCell ref="C28:D28"/>
    <mergeCell ref="E28:H28"/>
    <mergeCell ref="S28:V28"/>
    <mergeCell ref="S29:V29"/>
    <mergeCell ref="C30:D30"/>
    <mergeCell ref="E30:H30"/>
    <mergeCell ref="C29:H29"/>
    <mergeCell ref="I29:R29"/>
    <mergeCell ref="C26:H26"/>
    <mergeCell ref="I26:R26"/>
    <mergeCell ref="S31:V31"/>
    <mergeCell ref="S32:V32"/>
    <mergeCell ref="C33:D33"/>
    <mergeCell ref="E33:H33"/>
    <mergeCell ref="C34:D34"/>
    <mergeCell ref="E34:H34"/>
    <mergeCell ref="S34:V34"/>
    <mergeCell ref="C36:D36"/>
    <mergeCell ref="E36:H36"/>
    <mergeCell ref="I31:R31"/>
    <mergeCell ref="I34:R34"/>
    <mergeCell ref="C35:H35"/>
    <mergeCell ref="I35:R35"/>
    <mergeCell ref="C32:H32"/>
    <mergeCell ref="I32:R32"/>
    <mergeCell ref="C31:D31"/>
    <mergeCell ref="E31:H31"/>
    <mergeCell ref="S37:V37"/>
    <mergeCell ref="S38:V38"/>
    <mergeCell ref="C39:D39"/>
    <mergeCell ref="E39:H39"/>
    <mergeCell ref="C40:D40"/>
    <mergeCell ref="E40:H40"/>
    <mergeCell ref="S40:V40"/>
    <mergeCell ref="C57:D57"/>
    <mergeCell ref="E57:H57"/>
    <mergeCell ref="S41:V41"/>
    <mergeCell ref="C42:D42"/>
    <mergeCell ref="E42:H42"/>
    <mergeCell ref="C43:D43"/>
    <mergeCell ref="E43:H43"/>
    <mergeCell ref="S43:V43"/>
    <mergeCell ref="C44:H44"/>
    <mergeCell ref="I44:R44"/>
    <mergeCell ref="P51:R51"/>
    <mergeCell ref="P54:R54"/>
    <mergeCell ref="C51:D51"/>
    <mergeCell ref="E51:H51"/>
    <mergeCell ref="C52:D52"/>
    <mergeCell ref="E52:H52"/>
    <mergeCell ref="S52:V52"/>
    <mergeCell ref="C64:D64"/>
    <mergeCell ref="E64:H64"/>
    <mergeCell ref="S64:V64"/>
    <mergeCell ref="S65:V65"/>
    <mergeCell ref="C66:D66"/>
    <mergeCell ref="E66:H66"/>
    <mergeCell ref="I64:R64"/>
    <mergeCell ref="C67:D67"/>
    <mergeCell ref="E67:H67"/>
    <mergeCell ref="S67:V67"/>
    <mergeCell ref="P66:R66"/>
    <mergeCell ref="I67:R67"/>
    <mergeCell ref="N66:O66"/>
    <mergeCell ref="C99:D99"/>
    <mergeCell ref="E99:H99"/>
    <mergeCell ref="I70:R70"/>
    <mergeCell ref="C71:H71"/>
    <mergeCell ref="I71:R71"/>
    <mergeCell ref="C68:H68"/>
    <mergeCell ref="I68:R68"/>
    <mergeCell ref="S68:V68"/>
    <mergeCell ref="C69:D69"/>
    <mergeCell ref="E69:H69"/>
    <mergeCell ref="C70:D70"/>
    <mergeCell ref="E70:H70"/>
    <mergeCell ref="S70:V70"/>
    <mergeCell ref="S71:V71"/>
    <mergeCell ref="P72:R72"/>
    <mergeCell ref="I73:R73"/>
    <mergeCell ref="C72:D72"/>
    <mergeCell ref="E72:H72"/>
    <mergeCell ref="C73:D73"/>
    <mergeCell ref="E73:H73"/>
    <mergeCell ref="S73:V73"/>
    <mergeCell ref="S74:V74"/>
    <mergeCell ref="P75:R75"/>
    <mergeCell ref="I76:R76"/>
    <mergeCell ref="C100:D100"/>
    <mergeCell ref="E100:H100"/>
    <mergeCell ref="S100:V100"/>
    <mergeCell ref="S101:V101"/>
    <mergeCell ref="S91:V91"/>
    <mergeCell ref="S92:V92"/>
    <mergeCell ref="C93:D93"/>
    <mergeCell ref="E93:H93"/>
    <mergeCell ref="C94:D94"/>
    <mergeCell ref="E94:H94"/>
    <mergeCell ref="S94:V94"/>
    <mergeCell ref="S95:V95"/>
    <mergeCell ref="C96:D96"/>
    <mergeCell ref="E96:H96"/>
    <mergeCell ref="C101:H101"/>
    <mergeCell ref="I101:R101"/>
    <mergeCell ref="C97:D97"/>
    <mergeCell ref="E97:H97"/>
    <mergeCell ref="P93:R93"/>
    <mergeCell ref="I94:R94"/>
    <mergeCell ref="C95:H95"/>
    <mergeCell ref="I95:R95"/>
    <mergeCell ref="S97:V97"/>
    <mergeCell ref="S98:V98"/>
  </mergeCells>
  <conditionalFormatting sqref="W12:W101">
    <cfRule type="containsText" dxfId="3" priority="1" operator="containsText" text="N">
      <formula>NOT(ISERROR(SEARCH("N",W12)))</formula>
    </cfRule>
    <cfRule type="containsText" dxfId="2" priority="2" operator="containsText" text="M">
      <formula>NOT(ISERROR(SEARCH("M",W12)))</formula>
    </cfRule>
  </conditionalFormatting>
  <conditionalFormatting sqref="W145:W146 W149:W150">
    <cfRule type="expression" dxfId="1" priority="3">
      <formula>#REF!="M"</formula>
    </cfRule>
    <cfRule type="expression" dxfId="0" priority="4">
      <formula>#REF!="N"</formula>
    </cfRule>
  </conditionalFormatting>
  <printOptions horizontalCentered="1"/>
  <pageMargins left="0.47244094488188981" right="0.35433070866141736" top="0.15748031496062992" bottom="0.15748031496062992" header="0.15748031496062992" footer="0.15748031496062992"/>
  <pageSetup paperSize="9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Kliknutím na šipku zobrazíte seznam zkoušek." xr:uid="{00000000-0002-0000-3C00-000000000000}">
          <x14:formula1>
            <xm:f>TYPY!$A$2:$A$41</xm:f>
          </x14:formula1>
          <xm:sqref>B12:B101</xm:sqref>
        </x14:dataValidation>
      </x14:dataValidations>
    </ext>
  </extLst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List4"/>
  <dimension ref="A1:T25"/>
  <sheetViews>
    <sheetView workbookViewId="0">
      <selection activeCell="W10" sqref="W10"/>
    </sheetView>
  </sheetViews>
  <sheetFormatPr defaultRowHeight="15" x14ac:dyDescent="0.25"/>
  <cols>
    <col min="3" max="3" width="2.5703125" customWidth="1"/>
    <col min="5" max="5" width="1.42578125" customWidth="1"/>
    <col min="7" max="7" width="6" customWidth="1"/>
    <col min="8" max="8" width="8.85546875" customWidth="1"/>
    <col min="11" max="11" width="2" customWidth="1"/>
    <col min="12" max="12" width="9.140625" customWidth="1"/>
    <col min="13" max="13" width="2.42578125" customWidth="1"/>
    <col min="15" max="15" width="4.42578125" customWidth="1"/>
    <col min="16" max="16" width="5.42578125" customWidth="1"/>
    <col min="18" max="18" width="7.140625" customWidth="1"/>
    <col min="19" max="19" width="1.140625" customWidth="1"/>
    <col min="20" max="20" width="0.42578125" customWidth="1"/>
  </cols>
  <sheetData>
    <row r="1" spans="1:20" ht="18.75" x14ac:dyDescent="0.3">
      <c r="A1" s="1333" t="s">
        <v>182</v>
      </c>
      <c r="B1" s="928"/>
      <c r="C1" s="928"/>
      <c r="D1" s="928"/>
      <c r="E1" s="928"/>
      <c r="F1" s="928"/>
      <c r="G1" s="928"/>
      <c r="H1" s="928"/>
      <c r="I1" s="928"/>
      <c r="J1" s="928"/>
      <c r="K1" s="928"/>
      <c r="L1" s="928"/>
      <c r="M1" s="928"/>
      <c r="N1" s="928"/>
      <c r="O1" s="928"/>
      <c r="P1" s="928"/>
      <c r="Q1" s="928"/>
      <c r="R1" s="928"/>
      <c r="S1" s="928"/>
      <c r="T1" s="928"/>
    </row>
    <row r="2" spans="1:20" ht="19.5" thickBo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6.5" thickBot="1" x14ac:dyDescent="0.3">
      <c r="A3" s="1334" t="s">
        <v>183</v>
      </c>
      <c r="B3" s="1335"/>
      <c r="C3" s="1336"/>
      <c r="D3" s="3" t="s">
        <v>0</v>
      </c>
      <c r="E3" s="4" t="s">
        <v>0</v>
      </c>
      <c r="F3" s="1334" t="s">
        <v>184</v>
      </c>
      <c r="G3" s="1335"/>
      <c r="H3" s="46" t="s">
        <v>0</v>
      </c>
      <c r="I3" s="1337" t="s">
        <v>185</v>
      </c>
      <c r="J3" s="1335"/>
      <c r="K3" s="1335"/>
      <c r="L3" s="1335"/>
      <c r="M3" s="1329" t="s">
        <v>186</v>
      </c>
      <c r="N3" s="1329"/>
      <c r="O3" s="1329"/>
      <c r="P3" s="5" t="s">
        <v>187</v>
      </c>
      <c r="Q3" s="6"/>
      <c r="R3" s="7"/>
      <c r="S3" s="8"/>
      <c r="T3" s="8"/>
    </row>
    <row r="4" spans="1:20" ht="16.5" thickBot="1" x14ac:dyDescent="0.3">
      <c r="A4" s="4"/>
      <c r="B4" s="4"/>
      <c r="C4" s="4"/>
      <c r="D4" s="9"/>
      <c r="E4" s="4"/>
      <c r="F4" s="4"/>
      <c r="G4" s="4"/>
      <c r="H4" s="10"/>
      <c r="I4" s="10"/>
      <c r="J4" s="10"/>
      <c r="K4" s="10"/>
      <c r="L4" s="10"/>
      <c r="M4" s="9"/>
      <c r="N4" s="9"/>
      <c r="O4" s="9"/>
      <c r="P4" s="4"/>
      <c r="Q4" s="8"/>
      <c r="R4" s="8"/>
      <c r="S4" s="8"/>
      <c r="T4" s="8"/>
    </row>
    <row r="5" spans="1:20" ht="16.5" thickBot="1" x14ac:dyDescent="0.3">
      <c r="A5" s="1328" t="s">
        <v>188</v>
      </c>
      <c r="B5" s="1329"/>
      <c r="C5" s="1329"/>
      <c r="D5" s="1329"/>
      <c r="E5" s="1329"/>
      <c r="F5" s="1329"/>
      <c r="G5" s="1329"/>
      <c r="H5" s="1329"/>
      <c r="I5" s="1329"/>
      <c r="J5" s="1329"/>
      <c r="K5" s="1330"/>
      <c r="L5" s="1331" t="s">
        <v>189</v>
      </c>
      <c r="M5" s="1332"/>
      <c r="N5" s="47"/>
      <c r="O5" s="1322" t="s">
        <v>190</v>
      </c>
      <c r="P5" s="1323"/>
      <c r="Q5" s="1323"/>
      <c r="R5" s="1323"/>
      <c r="S5" s="1323"/>
      <c r="T5" s="1324"/>
    </row>
    <row r="6" spans="1:20" x14ac:dyDescent="0.25">
      <c r="A6" s="1325"/>
      <c r="B6" s="1299"/>
      <c r="C6" s="1299"/>
      <c r="D6" s="1299"/>
      <c r="E6" s="1299"/>
      <c r="F6" s="1299"/>
      <c r="G6" s="1299"/>
      <c r="H6" s="1299"/>
      <c r="I6" s="1299"/>
      <c r="J6" s="1299"/>
      <c r="K6" s="1299"/>
      <c r="L6" s="1305"/>
      <c r="M6" s="1305"/>
      <c r="N6" s="1305"/>
      <c r="O6" s="1305"/>
      <c r="P6" s="1305"/>
      <c r="Q6" s="1305"/>
      <c r="R6" s="1305"/>
      <c r="S6" s="1305"/>
      <c r="T6" s="1267"/>
    </row>
    <row r="7" spans="1:20" x14ac:dyDescent="0.25">
      <c r="A7" s="1301"/>
      <c r="B7" s="928"/>
      <c r="C7" s="928"/>
      <c r="D7" s="928"/>
      <c r="E7" s="928"/>
      <c r="F7" s="928"/>
      <c r="G7" s="928"/>
      <c r="H7" s="928"/>
      <c r="I7" s="928"/>
      <c r="J7" s="928"/>
      <c r="K7" s="928"/>
      <c r="L7" s="928"/>
      <c r="M7" s="928"/>
      <c r="N7" s="928"/>
      <c r="O7" s="928"/>
      <c r="P7" s="928"/>
      <c r="Q7" s="928"/>
      <c r="R7" s="928"/>
      <c r="S7" s="928"/>
      <c r="T7" s="1267"/>
    </row>
    <row r="8" spans="1:20" x14ac:dyDescent="0.25">
      <c r="A8" s="1301"/>
      <c r="B8" s="928"/>
      <c r="C8" s="928"/>
      <c r="D8" s="928"/>
      <c r="E8" s="928"/>
      <c r="F8" s="928"/>
      <c r="G8" s="928"/>
      <c r="H8" s="928"/>
      <c r="I8" s="928"/>
      <c r="J8" s="928"/>
      <c r="K8" s="928"/>
      <c r="L8" s="928"/>
      <c r="M8" s="928"/>
      <c r="N8" s="928"/>
      <c r="O8" s="928"/>
      <c r="P8" s="928"/>
      <c r="Q8" s="928"/>
      <c r="R8" s="928"/>
      <c r="S8" s="928"/>
      <c r="T8" s="1267"/>
    </row>
    <row r="9" spans="1:20" x14ac:dyDescent="0.25">
      <c r="A9" s="1301"/>
      <c r="B9" s="928"/>
      <c r="C9" s="928"/>
      <c r="D9" s="928"/>
      <c r="E9" s="928"/>
      <c r="F9" s="928"/>
      <c r="G9" s="928"/>
      <c r="H9" s="928"/>
      <c r="I9" s="928"/>
      <c r="J9" s="928"/>
      <c r="K9" s="928"/>
      <c r="L9" s="928"/>
      <c r="M9" s="928"/>
      <c r="N9" s="928"/>
      <c r="O9" s="928"/>
      <c r="P9" s="928"/>
      <c r="Q9" s="928"/>
      <c r="R9" s="928"/>
      <c r="S9" s="928"/>
      <c r="T9" s="1267"/>
    </row>
    <row r="10" spans="1:20" x14ac:dyDescent="0.25">
      <c r="A10" s="1301"/>
      <c r="B10" s="928"/>
      <c r="C10" s="928"/>
      <c r="D10" s="928"/>
      <c r="E10" s="928"/>
      <c r="F10" s="928"/>
      <c r="G10" s="928"/>
      <c r="H10" s="928"/>
      <c r="I10" s="928"/>
      <c r="J10" s="928"/>
      <c r="K10" s="928"/>
      <c r="L10" s="928"/>
      <c r="M10" s="928"/>
      <c r="N10" s="928"/>
      <c r="O10" s="928"/>
      <c r="P10" s="928"/>
      <c r="Q10" s="928"/>
      <c r="R10" s="928"/>
      <c r="S10" s="928"/>
      <c r="T10" s="1267"/>
    </row>
    <row r="11" spans="1:20" ht="15.75" thickBot="1" x14ac:dyDescent="0.3">
      <c r="A11" s="1326"/>
      <c r="B11" s="1307"/>
      <c r="C11" s="1307"/>
      <c r="D11" s="1307"/>
      <c r="E11" s="1307"/>
      <c r="F11" s="1307"/>
      <c r="G11" s="1307"/>
      <c r="H11" s="1307"/>
      <c r="I11" s="1307"/>
      <c r="J11" s="1307"/>
      <c r="K11" s="1307"/>
      <c r="L11" s="1307"/>
      <c r="M11" s="1307"/>
      <c r="N11" s="1307"/>
      <c r="O11" s="1307"/>
      <c r="P11" s="1307"/>
      <c r="Q11" s="1307"/>
      <c r="R11" s="1307"/>
      <c r="S11" s="1307"/>
      <c r="T11" s="1308"/>
    </row>
    <row r="12" spans="1:20" ht="15.75" thickBo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ht="15.75" x14ac:dyDescent="0.25">
      <c r="A13" s="1318" t="s">
        <v>191</v>
      </c>
      <c r="B13" s="1319"/>
      <c r="C13" s="1319"/>
      <c r="D13" s="1319"/>
      <c r="E13" s="1319"/>
      <c r="F13" s="1319"/>
      <c r="G13" s="1319"/>
      <c r="H13" s="1327" t="s">
        <v>192</v>
      </c>
      <c r="I13" s="1299"/>
      <c r="J13" s="1299"/>
      <c r="K13" s="1299"/>
      <c r="L13" s="1299"/>
      <c r="M13" s="1299"/>
      <c r="N13" s="1299"/>
      <c r="O13" s="1299"/>
      <c r="P13" s="1299"/>
      <c r="Q13" s="1299"/>
      <c r="R13" s="1299"/>
      <c r="S13" s="1299"/>
      <c r="T13" s="1300"/>
    </row>
    <row r="14" spans="1:20" ht="16.5" thickBot="1" x14ac:dyDescent="0.3">
      <c r="A14" s="1320"/>
      <c r="B14" s="1321"/>
      <c r="C14" s="1321"/>
      <c r="D14" s="1321"/>
      <c r="E14" s="1321"/>
      <c r="F14" s="1321"/>
      <c r="G14" s="1321"/>
      <c r="H14" s="1310" t="s">
        <v>193</v>
      </c>
      <c r="I14" s="1307"/>
      <c r="J14" s="1307"/>
      <c r="K14" s="1307"/>
      <c r="L14" s="1307"/>
      <c r="M14" s="1307"/>
      <c r="N14" s="1307"/>
      <c r="O14" s="1307"/>
      <c r="P14" s="1307"/>
      <c r="Q14" s="1307"/>
      <c r="R14" s="1307"/>
      <c r="S14" s="1307"/>
      <c r="T14" s="1308"/>
    </row>
    <row r="15" spans="1:20" x14ac:dyDescent="0.25">
      <c r="A15" s="1311"/>
      <c r="B15" s="1313" t="s">
        <v>0</v>
      </c>
      <c r="C15" s="1269"/>
      <c r="D15" s="1269"/>
      <c r="E15" s="1269"/>
      <c r="F15" s="1269"/>
      <c r="G15" s="1269"/>
      <c r="H15" s="1269"/>
      <c r="I15" s="1269"/>
      <c r="J15" s="1269"/>
      <c r="K15" s="1269"/>
      <c r="L15" s="1269"/>
      <c r="M15" s="1269"/>
      <c r="N15" s="1269"/>
      <c r="O15" s="1269"/>
      <c r="P15" s="1269"/>
      <c r="Q15" s="1269"/>
      <c r="R15" s="1269"/>
      <c r="S15" s="1269"/>
      <c r="T15" s="1314"/>
    </row>
    <row r="16" spans="1:20" ht="15.75" thickBot="1" x14ac:dyDescent="0.3">
      <c r="A16" s="1312"/>
      <c r="B16" s="1315" t="s">
        <v>0</v>
      </c>
      <c r="C16" s="1316"/>
      <c r="D16" s="1316"/>
      <c r="E16" s="1316"/>
      <c r="F16" s="1316"/>
      <c r="G16" s="1316"/>
      <c r="H16" s="1316"/>
      <c r="I16" s="1316"/>
      <c r="J16" s="1316"/>
      <c r="K16" s="1316"/>
      <c r="L16" s="1316"/>
      <c r="M16" s="1316"/>
      <c r="N16" s="1316"/>
      <c r="O16" s="1316"/>
      <c r="P16" s="1316"/>
      <c r="Q16" s="1316"/>
      <c r="R16" s="1316"/>
      <c r="S16" s="1316"/>
      <c r="T16" s="1317"/>
    </row>
    <row r="17" spans="1:20" x14ac:dyDescent="0.25">
      <c r="A17" s="1311"/>
      <c r="B17" s="1313" t="s">
        <v>0</v>
      </c>
      <c r="C17" s="1269"/>
      <c r="D17" s="1269"/>
      <c r="E17" s="1269"/>
      <c r="F17" s="1269"/>
      <c r="G17" s="1269"/>
      <c r="H17" s="1269"/>
      <c r="I17" s="1269"/>
      <c r="J17" s="1269"/>
      <c r="K17" s="1269"/>
      <c r="L17" s="1269"/>
      <c r="M17" s="1269"/>
      <c r="N17" s="1269"/>
      <c r="O17" s="1269"/>
      <c r="P17" s="1269"/>
      <c r="Q17" s="1269"/>
      <c r="R17" s="1269"/>
      <c r="S17" s="1269"/>
      <c r="T17" s="1314"/>
    </row>
    <row r="18" spans="1:20" ht="15.75" thickBot="1" x14ac:dyDescent="0.3">
      <c r="A18" s="1312"/>
      <c r="B18" s="1315" t="s">
        <v>0</v>
      </c>
      <c r="C18" s="1316"/>
      <c r="D18" s="1316"/>
      <c r="E18" s="1316"/>
      <c r="F18" s="1316"/>
      <c r="G18" s="1316"/>
      <c r="H18" s="1316"/>
      <c r="I18" s="1316"/>
      <c r="J18" s="1316"/>
      <c r="K18" s="1316"/>
      <c r="L18" s="1316"/>
      <c r="M18" s="1316"/>
      <c r="N18" s="1316"/>
      <c r="O18" s="1316"/>
      <c r="P18" s="1316"/>
      <c r="Q18" s="1316"/>
      <c r="R18" s="1316"/>
      <c r="S18" s="1316"/>
      <c r="T18" s="1317"/>
    </row>
    <row r="19" spans="1:20" ht="15.75" thickBot="1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x14ac:dyDescent="0.25">
      <c r="A20" s="1298" t="s">
        <v>0</v>
      </c>
      <c r="B20" s="1299"/>
      <c r="C20" s="1299"/>
      <c r="D20" s="1299"/>
      <c r="E20" s="1299"/>
      <c r="F20" s="1300"/>
      <c r="G20" s="8"/>
      <c r="H20" s="1302"/>
      <c r="I20" s="1299"/>
      <c r="J20" s="1299"/>
      <c r="K20" s="1300"/>
      <c r="L20" s="8"/>
      <c r="M20" s="1303"/>
      <c r="N20" s="1304"/>
      <c r="O20" s="1299"/>
      <c r="P20" s="1299"/>
      <c r="Q20" s="1299"/>
      <c r="R20" s="1299"/>
      <c r="S20" s="1299"/>
      <c r="T20" s="1300"/>
    </row>
    <row r="21" spans="1:20" x14ac:dyDescent="0.25">
      <c r="A21" s="1301"/>
      <c r="B21" s="928"/>
      <c r="C21" s="928"/>
      <c r="D21" s="928"/>
      <c r="E21" s="928"/>
      <c r="F21" s="1267"/>
      <c r="G21" s="8"/>
      <c r="H21" s="1301"/>
      <c r="I21" s="928"/>
      <c r="J21" s="928"/>
      <c r="K21" s="1267"/>
      <c r="L21" s="8"/>
      <c r="M21" s="1301"/>
      <c r="N21" s="1305"/>
      <c r="O21" s="928"/>
      <c r="P21" s="928"/>
      <c r="Q21" s="928"/>
      <c r="R21" s="928"/>
      <c r="S21" s="928"/>
      <c r="T21" s="1267"/>
    </row>
    <row r="22" spans="1:20" x14ac:dyDescent="0.25">
      <c r="A22" s="1301"/>
      <c r="B22" s="928"/>
      <c r="C22" s="928"/>
      <c r="D22" s="928"/>
      <c r="E22" s="928"/>
      <c r="F22" s="1267"/>
      <c r="G22" s="8"/>
      <c r="H22" s="1301"/>
      <c r="I22" s="928"/>
      <c r="J22" s="928"/>
      <c r="K22" s="1267"/>
      <c r="L22" s="8"/>
      <c r="M22" s="1301"/>
      <c r="N22" s="1305"/>
      <c r="O22" s="928"/>
      <c r="P22" s="928"/>
      <c r="Q22" s="928"/>
      <c r="R22" s="928"/>
      <c r="S22" s="928"/>
      <c r="T22" s="1267"/>
    </row>
    <row r="23" spans="1:20" x14ac:dyDescent="0.25">
      <c r="A23" s="1301"/>
      <c r="B23" s="928"/>
      <c r="C23" s="928"/>
      <c r="D23" s="928"/>
      <c r="E23" s="928"/>
      <c r="F23" s="1267"/>
      <c r="G23" s="8"/>
      <c r="H23" s="1301"/>
      <c r="I23" s="928"/>
      <c r="J23" s="928"/>
      <c r="K23" s="1267"/>
      <c r="L23" s="8"/>
      <c r="M23" s="1301"/>
      <c r="N23" s="1305"/>
      <c r="O23" s="928"/>
      <c r="P23" s="928"/>
      <c r="Q23" s="928"/>
      <c r="R23" s="928"/>
      <c r="S23" s="928"/>
      <c r="T23" s="1267"/>
    </row>
    <row r="24" spans="1:20" x14ac:dyDescent="0.25">
      <c r="A24" s="1301"/>
      <c r="B24" s="928"/>
      <c r="C24" s="928"/>
      <c r="D24" s="928"/>
      <c r="E24" s="928"/>
      <c r="F24" s="1267"/>
      <c r="G24" s="8"/>
      <c r="H24" s="1301"/>
      <c r="I24" s="928"/>
      <c r="J24" s="928"/>
      <c r="K24" s="1267"/>
      <c r="L24" s="8"/>
      <c r="M24" s="1301"/>
      <c r="N24" s="1305"/>
      <c r="O24" s="928"/>
      <c r="P24" s="928"/>
      <c r="Q24" s="928"/>
      <c r="R24" s="928"/>
      <c r="S24" s="928"/>
      <c r="T24" s="1267"/>
    </row>
    <row r="25" spans="1:20" ht="16.5" thickBot="1" x14ac:dyDescent="0.3">
      <c r="A25" s="1306" t="s">
        <v>87</v>
      </c>
      <c r="B25" s="1307"/>
      <c r="C25" s="1307"/>
      <c r="D25" s="1307"/>
      <c r="E25" s="1307"/>
      <c r="F25" s="1308"/>
      <c r="G25" s="8"/>
      <c r="H25" s="1306" t="s">
        <v>88</v>
      </c>
      <c r="I25" s="1307"/>
      <c r="J25" s="1307"/>
      <c r="K25" s="1308"/>
      <c r="L25" s="8"/>
      <c r="M25" s="1306" t="s">
        <v>89</v>
      </c>
      <c r="N25" s="1309"/>
      <c r="O25" s="1307"/>
      <c r="P25" s="1307"/>
      <c r="Q25" s="1307"/>
      <c r="R25" s="1307"/>
      <c r="S25" s="1307"/>
      <c r="T25" s="1308"/>
    </row>
  </sheetData>
  <mergeCells count="24">
    <mergeCell ref="A1:T1"/>
    <mergeCell ref="A3:C3"/>
    <mergeCell ref="F3:G3"/>
    <mergeCell ref="I3:L3"/>
    <mergeCell ref="M3:O3"/>
    <mergeCell ref="O5:T5"/>
    <mergeCell ref="A6:T11"/>
    <mergeCell ref="H13:T13"/>
    <mergeCell ref="A5:K5"/>
    <mergeCell ref="L5:M5"/>
    <mergeCell ref="H14:T14"/>
    <mergeCell ref="A15:A16"/>
    <mergeCell ref="B15:T15"/>
    <mergeCell ref="B16:T16"/>
    <mergeCell ref="A17:A18"/>
    <mergeCell ref="B17:T17"/>
    <mergeCell ref="B18:T18"/>
    <mergeCell ref="A13:G14"/>
    <mergeCell ref="A20:F24"/>
    <mergeCell ref="H20:K24"/>
    <mergeCell ref="M20:T24"/>
    <mergeCell ref="A25:F25"/>
    <mergeCell ref="H25:K25"/>
    <mergeCell ref="M25:T25"/>
  </mergeCells>
  <printOptions horizontalCentered="1"/>
  <pageMargins left="0.15748031496062992" right="0.15748031496062992" top="0.78740157480314965" bottom="0.78740157480314965" header="0.31496062992125984" footer="0.31496062992125984"/>
  <pageSetup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List6"/>
  <dimension ref="A1:H10"/>
  <sheetViews>
    <sheetView workbookViewId="0">
      <selection activeCell="A10" sqref="A10:H10"/>
    </sheetView>
  </sheetViews>
  <sheetFormatPr defaultRowHeight="15" x14ac:dyDescent="0.25"/>
  <sheetData>
    <row r="1" spans="1:8" x14ac:dyDescent="0.25">
      <c r="A1" s="1340" t="s">
        <v>263</v>
      </c>
      <c r="B1" s="1340"/>
      <c r="C1" s="1340"/>
      <c r="D1" s="1340"/>
      <c r="E1" s="1340"/>
      <c r="F1" s="1340"/>
      <c r="G1" s="1340"/>
      <c r="H1" s="1340"/>
    </row>
    <row r="2" spans="1:8" x14ac:dyDescent="0.25">
      <c r="A2" s="1340"/>
      <c r="B2" s="1340"/>
      <c r="C2" s="1340"/>
      <c r="D2" s="1340"/>
      <c r="E2" s="1340"/>
      <c r="F2" s="1340"/>
      <c r="G2" s="1340"/>
      <c r="H2" s="1340"/>
    </row>
    <row r="3" spans="1:8" x14ac:dyDescent="0.25">
      <c r="A3" s="1338" t="s">
        <v>265</v>
      </c>
      <c r="B3" s="1338"/>
      <c r="C3" s="1338"/>
      <c r="D3" s="1338"/>
      <c r="E3" s="1338"/>
      <c r="F3" s="1338"/>
      <c r="G3" s="1338"/>
      <c r="H3" s="1338"/>
    </row>
    <row r="4" spans="1:8" x14ac:dyDescent="0.25">
      <c r="A4" s="1338"/>
      <c r="B4" s="1338"/>
      <c r="C4" s="1338"/>
      <c r="D4" s="1338"/>
      <c r="E4" s="1338"/>
      <c r="F4" s="1338"/>
      <c r="G4" s="1338"/>
      <c r="H4" s="1338"/>
    </row>
    <row r="5" spans="1:8" x14ac:dyDescent="0.25">
      <c r="A5" s="1338" t="s">
        <v>266</v>
      </c>
      <c r="B5" s="1338"/>
      <c r="C5" s="1338"/>
      <c r="D5" s="1338"/>
      <c r="E5" s="1338"/>
      <c r="F5" s="1338"/>
      <c r="G5" s="1338"/>
      <c r="H5" s="1338"/>
    </row>
    <row r="6" spans="1:8" ht="30.75" customHeight="1" x14ac:dyDescent="0.25">
      <c r="A6" s="1338"/>
      <c r="B6" s="1338"/>
      <c r="C6" s="1338"/>
      <c r="D6" s="1338"/>
      <c r="E6" s="1338"/>
      <c r="F6" s="1338"/>
      <c r="G6" s="1338"/>
      <c r="H6" s="1338"/>
    </row>
    <row r="7" spans="1:8" x14ac:dyDescent="0.25">
      <c r="A7" s="1338" t="s">
        <v>264</v>
      </c>
      <c r="B7" s="1338"/>
      <c r="C7" s="1338"/>
      <c r="D7" s="1338"/>
      <c r="E7" s="1338"/>
      <c r="F7" s="1338"/>
      <c r="G7" s="1338"/>
      <c r="H7" s="1338"/>
    </row>
    <row r="8" spans="1:8" x14ac:dyDescent="0.25">
      <c r="A8" s="1338"/>
      <c r="B8" s="1338"/>
      <c r="C8" s="1338"/>
      <c r="D8" s="1338"/>
      <c r="E8" s="1338"/>
      <c r="F8" s="1338"/>
      <c r="G8" s="1338"/>
      <c r="H8" s="1338"/>
    </row>
    <row r="9" spans="1:8" ht="31.9" customHeight="1" x14ac:dyDescent="0.25">
      <c r="A9" s="1339" t="s">
        <v>267</v>
      </c>
      <c r="B9" s="1339"/>
      <c r="C9" s="1339"/>
      <c r="D9" s="1339"/>
      <c r="E9" s="1339"/>
      <c r="F9" s="1339"/>
      <c r="G9" s="1339"/>
      <c r="H9" s="1339"/>
    </row>
    <row r="10" spans="1:8" ht="30" customHeight="1" x14ac:dyDescent="0.25">
      <c r="A10" s="1338" t="s">
        <v>268</v>
      </c>
      <c r="B10" s="1338"/>
      <c r="C10" s="1338"/>
      <c r="D10" s="1338"/>
      <c r="E10" s="1338"/>
      <c r="F10" s="1338"/>
      <c r="G10" s="1338"/>
      <c r="H10" s="1338"/>
    </row>
  </sheetData>
  <mergeCells count="6">
    <mergeCell ref="A10:H10"/>
    <mergeCell ref="A9:H9"/>
    <mergeCell ref="A1:H2"/>
    <mergeCell ref="A3:H4"/>
    <mergeCell ref="A5:H6"/>
    <mergeCell ref="A7:H8"/>
  </mergeCells>
  <pageMargins left="0.7" right="0.7" top="0.78740157499999996" bottom="0.78740157499999996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List5"/>
  <dimension ref="A1:O135"/>
  <sheetViews>
    <sheetView workbookViewId="0">
      <pane ySplit="1" topLeftCell="A2" activePane="bottomLeft" state="frozen"/>
      <selection pane="bottomLeft" activeCell="E9" sqref="E9"/>
    </sheetView>
  </sheetViews>
  <sheetFormatPr defaultRowHeight="15" outlineLevelRow="1" x14ac:dyDescent="0.25"/>
  <cols>
    <col min="1" max="1" width="11" bestFit="1" customWidth="1"/>
    <col min="5" max="5" width="11.42578125" bestFit="1" customWidth="1"/>
  </cols>
  <sheetData>
    <row r="1" spans="1:15" x14ac:dyDescent="0.25">
      <c r="A1" s="14" t="s">
        <v>0</v>
      </c>
      <c r="B1" s="15" t="s">
        <v>197</v>
      </c>
      <c r="C1" s="17"/>
      <c r="D1" s="18" t="s">
        <v>198</v>
      </c>
      <c r="E1" s="16" t="s">
        <v>269</v>
      </c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x14ac:dyDescent="0.25">
      <c r="A2" s="19" t="s">
        <v>91</v>
      </c>
      <c r="B2" s="20" t="s">
        <v>200</v>
      </c>
      <c r="C2" s="20"/>
      <c r="D2" s="16">
        <v>150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x14ac:dyDescent="0.25">
      <c r="A3" s="19" t="s">
        <v>201</v>
      </c>
      <c r="B3" s="20" t="s">
        <v>200</v>
      </c>
      <c r="C3" s="20"/>
      <c r="D3" s="16">
        <v>300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x14ac:dyDescent="0.25">
      <c r="A4" s="19" t="s">
        <v>202</v>
      </c>
      <c r="B4" s="20" t="s">
        <v>200</v>
      </c>
      <c r="C4" s="20"/>
      <c r="D4" s="16">
        <v>300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x14ac:dyDescent="0.25">
      <c r="A5" s="19" t="s">
        <v>203</v>
      </c>
      <c r="B5" s="20" t="s">
        <v>200</v>
      </c>
      <c r="C5" s="20"/>
      <c r="D5" s="16">
        <v>300</v>
      </c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</row>
    <row r="6" spans="1:15" x14ac:dyDescent="0.25">
      <c r="A6" s="19" t="s">
        <v>204</v>
      </c>
      <c r="B6" s="20" t="s">
        <v>200</v>
      </c>
      <c r="C6" s="20"/>
      <c r="D6" s="16">
        <v>200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x14ac:dyDescent="0.25">
      <c r="A7" s="19" t="s">
        <v>205</v>
      </c>
      <c r="B7" s="20" t="s">
        <v>200</v>
      </c>
      <c r="C7" s="20"/>
      <c r="D7" s="16">
        <v>300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x14ac:dyDescent="0.25">
      <c r="A8" s="19" t="s">
        <v>206</v>
      </c>
      <c r="B8" s="20" t="s">
        <v>200</v>
      </c>
      <c r="C8" s="20"/>
      <c r="D8" s="16">
        <v>200</v>
      </c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</row>
    <row r="9" spans="1:15" x14ac:dyDescent="0.25">
      <c r="A9" s="19" t="s">
        <v>207</v>
      </c>
      <c r="B9" s="20" t="s">
        <v>200</v>
      </c>
      <c r="C9" s="20"/>
      <c r="D9" s="16">
        <v>300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spans="1:15" x14ac:dyDescent="0.25">
      <c r="A10" s="19" t="s">
        <v>106</v>
      </c>
      <c r="B10" s="20" t="s">
        <v>200</v>
      </c>
      <c r="C10" s="20"/>
      <c r="D10" s="16">
        <v>60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x14ac:dyDescent="0.25">
      <c r="A11" s="19" t="s">
        <v>208</v>
      </c>
      <c r="B11" s="20" t="s">
        <v>200</v>
      </c>
      <c r="C11" s="20"/>
      <c r="D11" s="16">
        <v>100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x14ac:dyDescent="0.25">
      <c r="A12" s="19" t="s">
        <v>209</v>
      </c>
      <c r="B12" s="20" t="s">
        <v>200</v>
      </c>
      <c r="C12" s="20"/>
      <c r="D12" s="16">
        <v>100</v>
      </c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x14ac:dyDescent="0.25">
      <c r="A13" s="21" t="s">
        <v>210</v>
      </c>
      <c r="B13" s="22" t="s">
        <v>200</v>
      </c>
      <c r="C13" s="22"/>
      <c r="D13" s="16">
        <v>100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x14ac:dyDescent="0.25">
      <c r="A14" s="23" t="s">
        <v>211</v>
      </c>
      <c r="B14" s="15" t="s">
        <v>212</v>
      </c>
      <c r="C14" s="17"/>
      <c r="D14" s="16">
        <v>60</v>
      </c>
      <c r="E14" s="16">
        <v>18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x14ac:dyDescent="0.25">
      <c r="A15" s="19" t="s">
        <v>213</v>
      </c>
      <c r="B15" s="24" t="s">
        <v>212</v>
      </c>
      <c r="C15" s="20"/>
      <c r="D15" s="16">
        <v>100</v>
      </c>
      <c r="E15" s="16">
        <v>12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x14ac:dyDescent="0.25">
      <c r="A16" s="19" t="s">
        <v>214</v>
      </c>
      <c r="B16" s="24" t="s">
        <v>212</v>
      </c>
      <c r="C16" s="20"/>
      <c r="D16" s="16">
        <v>100</v>
      </c>
      <c r="E16" s="16">
        <v>13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x14ac:dyDescent="0.25">
      <c r="A17" s="19" t="s">
        <v>215</v>
      </c>
      <c r="B17" s="24" t="s">
        <v>212</v>
      </c>
      <c r="C17" s="20"/>
      <c r="D17" s="16">
        <v>100</v>
      </c>
      <c r="E17" s="16">
        <v>14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x14ac:dyDescent="0.25">
      <c r="A18" s="19" t="s">
        <v>216</v>
      </c>
      <c r="B18" s="24" t="s">
        <v>212</v>
      </c>
      <c r="C18" s="20"/>
      <c r="D18" s="16">
        <v>300</v>
      </c>
      <c r="E18" s="16">
        <v>15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x14ac:dyDescent="0.25">
      <c r="A19" s="19" t="s">
        <v>217</v>
      </c>
      <c r="B19" s="24" t="s">
        <v>212</v>
      </c>
      <c r="C19" s="20"/>
      <c r="D19" s="16">
        <v>300</v>
      </c>
      <c r="E19" s="16">
        <v>16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x14ac:dyDescent="0.25">
      <c r="A20" s="19" t="s">
        <v>218</v>
      </c>
      <c r="B20" s="24" t="s">
        <v>212</v>
      </c>
      <c r="C20" s="20"/>
      <c r="D20" s="16">
        <v>300</v>
      </c>
      <c r="E20" s="16">
        <v>17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x14ac:dyDescent="0.25">
      <c r="A21" s="25" t="s">
        <v>219</v>
      </c>
      <c r="B21" s="26" t="s">
        <v>212</v>
      </c>
      <c r="C21" s="26" t="s">
        <v>101</v>
      </c>
      <c r="D21" s="16">
        <v>100</v>
      </c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x14ac:dyDescent="0.25">
      <c r="A22" s="25" t="s">
        <v>220</v>
      </c>
      <c r="B22" s="26" t="s">
        <v>212</v>
      </c>
      <c r="C22" s="26" t="s">
        <v>101</v>
      </c>
      <c r="D22" s="16">
        <v>100</v>
      </c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x14ac:dyDescent="0.25">
      <c r="A23" s="25" t="s">
        <v>221</v>
      </c>
      <c r="B23" s="26" t="s">
        <v>212</v>
      </c>
      <c r="C23" s="26" t="s">
        <v>101</v>
      </c>
      <c r="D23" s="16">
        <v>100</v>
      </c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x14ac:dyDescent="0.25">
      <c r="A24" s="27" t="s">
        <v>222</v>
      </c>
      <c r="B24" s="28" t="s">
        <v>212</v>
      </c>
      <c r="C24" s="28" t="s">
        <v>102</v>
      </c>
      <c r="D24" s="16">
        <v>100</v>
      </c>
      <c r="E24" s="16">
        <v>15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x14ac:dyDescent="0.25">
      <c r="A25" s="27" t="s">
        <v>223</v>
      </c>
      <c r="B25" s="28" t="s">
        <v>212</v>
      </c>
      <c r="C25" s="28" t="s">
        <v>102</v>
      </c>
      <c r="D25" s="16">
        <v>100</v>
      </c>
      <c r="E25" s="16">
        <v>16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x14ac:dyDescent="0.25">
      <c r="A26" s="27" t="s">
        <v>224</v>
      </c>
      <c r="B26" s="28" t="s">
        <v>212</v>
      </c>
      <c r="C26" s="28" t="s">
        <v>102</v>
      </c>
      <c r="D26" s="16">
        <v>100</v>
      </c>
      <c r="E26" s="16">
        <v>17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x14ac:dyDescent="0.25">
      <c r="A27" s="29" t="s">
        <v>225</v>
      </c>
      <c r="B27" s="30" t="s">
        <v>212</v>
      </c>
      <c r="C27" s="30" t="s">
        <v>226</v>
      </c>
      <c r="D27" s="16">
        <v>100</v>
      </c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x14ac:dyDescent="0.25">
      <c r="A28" s="29" t="s">
        <v>227</v>
      </c>
      <c r="B28" s="30" t="s">
        <v>212</v>
      </c>
      <c r="C28" s="30" t="s">
        <v>226</v>
      </c>
      <c r="D28" s="16">
        <v>100</v>
      </c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x14ac:dyDescent="0.25">
      <c r="A29" s="29" t="s">
        <v>228</v>
      </c>
      <c r="B29" s="30" t="s">
        <v>212</v>
      </c>
      <c r="C29" s="30" t="s">
        <v>226</v>
      </c>
      <c r="D29" s="16">
        <v>100</v>
      </c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x14ac:dyDescent="0.25">
      <c r="A30" s="27" t="s">
        <v>229</v>
      </c>
      <c r="B30" s="28" t="s">
        <v>212</v>
      </c>
      <c r="C30" s="28" t="s">
        <v>230</v>
      </c>
      <c r="D30" s="16">
        <v>200</v>
      </c>
      <c r="E30" s="16">
        <v>15</v>
      </c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x14ac:dyDescent="0.25">
      <c r="A31" s="27" t="s">
        <v>231</v>
      </c>
      <c r="B31" s="28" t="s">
        <v>212</v>
      </c>
      <c r="C31" s="28" t="s">
        <v>230</v>
      </c>
      <c r="D31" s="16">
        <v>200</v>
      </c>
      <c r="E31" s="16">
        <v>16</v>
      </c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x14ac:dyDescent="0.25">
      <c r="A32" s="27" t="s">
        <v>232</v>
      </c>
      <c r="B32" s="28" t="s">
        <v>212</v>
      </c>
      <c r="C32" s="28" t="s">
        <v>230</v>
      </c>
      <c r="D32" s="16">
        <v>200</v>
      </c>
      <c r="E32" s="16">
        <v>17</v>
      </c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x14ac:dyDescent="0.25">
      <c r="A33" s="31" t="s">
        <v>233</v>
      </c>
      <c r="B33" s="32" t="s">
        <v>212</v>
      </c>
      <c r="C33" s="20"/>
      <c r="D33" s="16">
        <v>100</v>
      </c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x14ac:dyDescent="0.25">
      <c r="A34" s="31" t="s">
        <v>234</v>
      </c>
      <c r="B34" s="32" t="s">
        <v>212</v>
      </c>
      <c r="C34" s="20"/>
      <c r="D34" s="16">
        <v>100</v>
      </c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x14ac:dyDescent="0.25">
      <c r="A35" s="33" t="s">
        <v>235</v>
      </c>
      <c r="B35" s="32" t="s">
        <v>212</v>
      </c>
      <c r="C35" s="20"/>
      <c r="D35" s="16">
        <v>100</v>
      </c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spans="1:15" x14ac:dyDescent="0.25">
      <c r="A36" s="19" t="s">
        <v>236</v>
      </c>
      <c r="B36" s="24" t="s">
        <v>212</v>
      </c>
      <c r="C36" s="20"/>
      <c r="D36" s="16">
        <v>200</v>
      </c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</row>
    <row r="37" spans="1:15" x14ac:dyDescent="0.25">
      <c r="A37" s="34" t="s">
        <v>237</v>
      </c>
      <c r="B37" s="35" t="s">
        <v>212</v>
      </c>
      <c r="C37" s="16"/>
      <c r="D37" s="16">
        <v>100</v>
      </c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</row>
    <row r="38" spans="1:15" x14ac:dyDescent="0.25">
      <c r="A38" s="34" t="s">
        <v>238</v>
      </c>
      <c r="B38" s="35" t="s">
        <v>212</v>
      </c>
      <c r="C38" s="16"/>
      <c r="D38" s="16">
        <v>100</v>
      </c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</row>
    <row r="39" spans="1:15" x14ac:dyDescent="0.25">
      <c r="A39" s="34" t="s">
        <v>239</v>
      </c>
      <c r="B39" s="35" t="s">
        <v>212</v>
      </c>
      <c r="C39" s="16"/>
      <c r="D39" s="16">
        <v>100</v>
      </c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</row>
    <row r="40" spans="1:15" x14ac:dyDescent="0.25">
      <c r="A40" s="23" t="s">
        <v>240</v>
      </c>
      <c r="B40" s="24" t="s">
        <v>212</v>
      </c>
      <c r="C40" s="17"/>
      <c r="D40" s="16">
        <v>1</v>
      </c>
      <c r="E40" s="16"/>
      <c r="F40" s="16"/>
      <c r="G40" s="18"/>
      <c r="H40" s="16"/>
      <c r="I40" s="16"/>
      <c r="J40" s="16"/>
      <c r="K40" s="16"/>
      <c r="L40" s="16"/>
      <c r="M40" s="16"/>
      <c r="N40" s="16"/>
      <c r="O40" s="16"/>
    </row>
    <row r="41" spans="1:15" x14ac:dyDescent="0.25">
      <c r="A41" s="36" t="s">
        <v>241</v>
      </c>
      <c r="B41" s="37"/>
      <c r="C41" s="36" t="s">
        <v>242</v>
      </c>
      <c r="D41" s="16"/>
      <c r="E41" s="16"/>
      <c r="F41" s="16"/>
      <c r="G41" s="18"/>
      <c r="H41" s="18"/>
      <c r="I41" s="16"/>
      <c r="J41" s="16"/>
      <c r="K41" s="16"/>
      <c r="L41" s="16"/>
      <c r="M41" s="16"/>
      <c r="N41" s="16"/>
      <c r="O41" s="16"/>
    </row>
    <row r="42" spans="1:15" x14ac:dyDescent="0.25">
      <c r="A42" s="16"/>
      <c r="B42" s="16"/>
      <c r="C42" s="16"/>
      <c r="D42" s="16"/>
      <c r="E42" s="16"/>
      <c r="F42" s="18"/>
      <c r="G42" s="16"/>
      <c r="H42" s="18"/>
      <c r="I42" s="16"/>
      <c r="J42" s="16"/>
      <c r="K42" s="16"/>
      <c r="L42" s="16"/>
      <c r="M42" s="16"/>
      <c r="N42" s="16"/>
      <c r="O42" s="16"/>
    </row>
    <row r="43" spans="1:15" x14ac:dyDescent="0.25">
      <c r="A43" s="16"/>
      <c r="B43" s="1342" t="s">
        <v>243</v>
      </c>
      <c r="C43" s="1342"/>
      <c r="D43" s="1342"/>
      <c r="E43" s="1342"/>
      <c r="F43" s="1342"/>
      <c r="G43" s="1342"/>
      <c r="H43" s="1342"/>
      <c r="I43" s="1342"/>
      <c r="J43" s="1342"/>
      <c r="K43" s="1342"/>
      <c r="L43" s="1342"/>
      <c r="M43" s="1342"/>
      <c r="N43" s="1342"/>
      <c r="O43" s="1342"/>
    </row>
    <row r="44" spans="1:15" outlineLevel="1" x14ac:dyDescent="0.25">
      <c r="A44" s="16"/>
      <c r="B44" s="1343" t="s">
        <v>244</v>
      </c>
      <c r="C44" s="1343"/>
      <c r="D44" s="1343" t="s">
        <v>245</v>
      </c>
      <c r="E44" s="1343"/>
      <c r="F44" s="1343" t="s">
        <v>246</v>
      </c>
      <c r="G44" s="1343"/>
      <c r="H44" s="1343" t="s">
        <v>247</v>
      </c>
      <c r="I44" s="1343"/>
      <c r="J44" s="1343" t="s">
        <v>248</v>
      </c>
      <c r="K44" s="1343"/>
      <c r="L44" s="1343" t="s">
        <v>249</v>
      </c>
      <c r="M44" s="1343"/>
      <c r="N44" s="1343" t="s">
        <v>250</v>
      </c>
      <c r="O44" s="1343"/>
    </row>
    <row r="45" spans="1:15" outlineLevel="1" x14ac:dyDescent="0.25">
      <c r="A45" s="1341"/>
      <c r="B45" s="18">
        <v>300</v>
      </c>
      <c r="C45" s="18" t="s">
        <v>251</v>
      </c>
      <c r="D45" s="18">
        <v>200</v>
      </c>
      <c r="E45" s="18" t="s">
        <v>199</v>
      </c>
      <c r="F45" s="16">
        <v>100</v>
      </c>
      <c r="G45" s="18" t="s">
        <v>199</v>
      </c>
      <c r="H45" s="16">
        <v>60</v>
      </c>
      <c r="I45" s="18" t="s">
        <v>252</v>
      </c>
      <c r="J45" s="16">
        <v>60</v>
      </c>
      <c r="K45" s="18" t="s">
        <v>253</v>
      </c>
      <c r="L45" s="16">
        <v>150</v>
      </c>
      <c r="M45" s="18" t="s">
        <v>199</v>
      </c>
      <c r="N45" s="18">
        <v>200</v>
      </c>
      <c r="O45" s="18" t="s">
        <v>199</v>
      </c>
    </row>
    <row r="46" spans="1:15" outlineLevel="1" x14ac:dyDescent="0.25">
      <c r="A46" s="1341"/>
      <c r="B46" s="18">
        <v>299</v>
      </c>
      <c r="C46" s="18" t="s">
        <v>251</v>
      </c>
      <c r="D46" s="18">
        <v>199</v>
      </c>
      <c r="E46" s="18" t="s">
        <v>199</v>
      </c>
      <c r="F46" s="16">
        <v>99</v>
      </c>
      <c r="G46" s="18" t="s">
        <v>199</v>
      </c>
      <c r="H46" s="16">
        <v>59</v>
      </c>
      <c r="I46" s="18" t="s">
        <v>252</v>
      </c>
      <c r="J46" s="16">
        <v>59</v>
      </c>
      <c r="K46" s="18" t="s">
        <v>253</v>
      </c>
      <c r="L46" s="16">
        <v>149</v>
      </c>
      <c r="M46" s="18" t="s">
        <v>199</v>
      </c>
      <c r="N46" s="18">
        <v>199</v>
      </c>
      <c r="O46" s="18" t="s">
        <v>199</v>
      </c>
    </row>
    <row r="47" spans="1:15" outlineLevel="1" x14ac:dyDescent="0.25">
      <c r="A47" s="1341"/>
      <c r="B47" s="18">
        <v>298</v>
      </c>
      <c r="C47" s="18" t="s">
        <v>251</v>
      </c>
      <c r="D47" s="18">
        <v>198</v>
      </c>
      <c r="E47" s="18" t="s">
        <v>199</v>
      </c>
      <c r="F47" s="16">
        <v>98</v>
      </c>
      <c r="G47" s="18" t="s">
        <v>199</v>
      </c>
      <c r="H47" s="16">
        <v>58</v>
      </c>
      <c r="I47" s="18" t="s">
        <v>252</v>
      </c>
      <c r="J47" s="16">
        <v>58</v>
      </c>
      <c r="K47" s="18" t="s">
        <v>253</v>
      </c>
      <c r="L47" s="16">
        <v>148</v>
      </c>
      <c r="M47" s="18" t="s">
        <v>199</v>
      </c>
      <c r="N47" s="18">
        <v>198</v>
      </c>
      <c r="O47" s="18" t="s">
        <v>199</v>
      </c>
    </row>
    <row r="48" spans="1:15" outlineLevel="1" x14ac:dyDescent="0.25">
      <c r="A48" s="1341"/>
      <c r="B48" s="18">
        <v>297</v>
      </c>
      <c r="C48" s="18" t="s">
        <v>251</v>
      </c>
      <c r="D48" s="18">
        <v>197</v>
      </c>
      <c r="E48" s="18" t="s">
        <v>199</v>
      </c>
      <c r="F48" s="16">
        <v>97</v>
      </c>
      <c r="G48" s="18" t="s">
        <v>199</v>
      </c>
      <c r="H48" s="16">
        <v>57</v>
      </c>
      <c r="I48" s="18" t="s">
        <v>252</v>
      </c>
      <c r="J48" s="16">
        <v>57</v>
      </c>
      <c r="K48" s="18" t="s">
        <v>253</v>
      </c>
      <c r="L48" s="16">
        <v>147</v>
      </c>
      <c r="M48" s="18" t="s">
        <v>199</v>
      </c>
      <c r="N48" s="18">
        <v>197</v>
      </c>
      <c r="O48" s="18" t="s">
        <v>199</v>
      </c>
    </row>
    <row r="49" spans="1:15" outlineLevel="1" x14ac:dyDescent="0.25">
      <c r="A49" s="1341"/>
      <c r="B49" s="18">
        <v>296</v>
      </c>
      <c r="C49" s="18" t="s">
        <v>251</v>
      </c>
      <c r="D49" s="18">
        <v>196</v>
      </c>
      <c r="E49" s="18" t="s">
        <v>199</v>
      </c>
      <c r="F49" s="16">
        <v>96</v>
      </c>
      <c r="G49" s="18" t="s">
        <v>199</v>
      </c>
      <c r="H49" s="16">
        <v>56</v>
      </c>
      <c r="I49" s="18" t="s">
        <v>252</v>
      </c>
      <c r="J49" s="16">
        <v>56</v>
      </c>
      <c r="K49" s="18" t="s">
        <v>253</v>
      </c>
      <c r="L49" s="16">
        <v>146</v>
      </c>
      <c r="M49" s="18" t="s">
        <v>199</v>
      </c>
      <c r="N49" s="18">
        <v>196</v>
      </c>
      <c r="O49" s="18" t="s">
        <v>199</v>
      </c>
    </row>
    <row r="50" spans="1:15" outlineLevel="1" x14ac:dyDescent="0.25">
      <c r="A50" s="16"/>
      <c r="B50" s="18">
        <v>295</v>
      </c>
      <c r="C50" s="18" t="s">
        <v>251</v>
      </c>
      <c r="D50" s="18">
        <v>195</v>
      </c>
      <c r="E50" s="18" t="s">
        <v>199</v>
      </c>
      <c r="F50" s="16">
        <v>95</v>
      </c>
      <c r="G50" s="18" t="s">
        <v>254</v>
      </c>
      <c r="H50" s="16">
        <v>55</v>
      </c>
      <c r="I50" s="18" t="s">
        <v>252</v>
      </c>
      <c r="J50" s="16">
        <v>55</v>
      </c>
      <c r="K50" s="18" t="s">
        <v>253</v>
      </c>
      <c r="L50" s="16">
        <v>145</v>
      </c>
      <c r="M50" s="18" t="s">
        <v>199</v>
      </c>
      <c r="N50" s="18">
        <v>195</v>
      </c>
      <c r="O50" s="18" t="s">
        <v>199</v>
      </c>
    </row>
    <row r="51" spans="1:15" outlineLevel="1" x14ac:dyDescent="0.25">
      <c r="A51" s="16"/>
      <c r="B51" s="18">
        <v>294</v>
      </c>
      <c r="C51" s="18" t="s">
        <v>251</v>
      </c>
      <c r="D51" s="18">
        <v>194</v>
      </c>
      <c r="E51" s="18" t="s">
        <v>199</v>
      </c>
      <c r="F51" s="16">
        <v>94</v>
      </c>
      <c r="G51" s="18" t="s">
        <v>254</v>
      </c>
      <c r="H51" s="16">
        <v>54</v>
      </c>
      <c r="I51" s="18" t="s">
        <v>252</v>
      </c>
      <c r="J51" s="16">
        <v>54</v>
      </c>
      <c r="K51" s="18" t="s">
        <v>253</v>
      </c>
      <c r="L51" s="16">
        <v>144</v>
      </c>
      <c r="M51" s="18" t="s">
        <v>254</v>
      </c>
      <c r="N51" s="18">
        <v>194</v>
      </c>
      <c r="O51" s="18" t="s">
        <v>199</v>
      </c>
    </row>
    <row r="52" spans="1:15" outlineLevel="1" x14ac:dyDescent="0.25">
      <c r="A52" s="16"/>
      <c r="B52" s="18">
        <v>293</v>
      </c>
      <c r="C52" s="18" t="s">
        <v>251</v>
      </c>
      <c r="D52" s="18">
        <v>193</v>
      </c>
      <c r="E52" s="18" t="s">
        <v>199</v>
      </c>
      <c r="F52" s="16">
        <v>93</v>
      </c>
      <c r="G52" s="18" t="s">
        <v>254</v>
      </c>
      <c r="H52" s="16">
        <v>53</v>
      </c>
      <c r="I52" s="18" t="s">
        <v>252</v>
      </c>
      <c r="J52" s="16">
        <v>53</v>
      </c>
      <c r="K52" s="18" t="s">
        <v>253</v>
      </c>
      <c r="L52" s="16">
        <v>143</v>
      </c>
      <c r="M52" s="18" t="s">
        <v>254</v>
      </c>
      <c r="N52" s="18">
        <v>193</v>
      </c>
      <c r="O52" s="18" t="s">
        <v>199</v>
      </c>
    </row>
    <row r="53" spans="1:15" outlineLevel="1" x14ac:dyDescent="0.25">
      <c r="A53" s="16"/>
      <c r="B53" s="18">
        <v>292</v>
      </c>
      <c r="C53" s="18" t="s">
        <v>251</v>
      </c>
      <c r="D53" s="18">
        <v>192</v>
      </c>
      <c r="E53" s="18" t="s">
        <v>199</v>
      </c>
      <c r="F53" s="16">
        <v>92</v>
      </c>
      <c r="G53" s="18" t="s">
        <v>254</v>
      </c>
      <c r="H53" s="16">
        <v>52</v>
      </c>
      <c r="I53" s="18" t="s">
        <v>252</v>
      </c>
      <c r="J53" s="16">
        <v>52</v>
      </c>
      <c r="K53" s="18" t="s">
        <v>253</v>
      </c>
      <c r="L53" s="16">
        <v>142</v>
      </c>
      <c r="M53" s="18" t="s">
        <v>254</v>
      </c>
      <c r="N53" s="18">
        <v>192</v>
      </c>
      <c r="O53" s="18" t="s">
        <v>199</v>
      </c>
    </row>
    <row r="54" spans="1:15" outlineLevel="1" x14ac:dyDescent="0.25">
      <c r="A54" s="16"/>
      <c r="B54" s="18">
        <v>291</v>
      </c>
      <c r="C54" s="18" t="s">
        <v>251</v>
      </c>
      <c r="D54" s="18">
        <v>191</v>
      </c>
      <c r="E54" s="18" t="s">
        <v>254</v>
      </c>
      <c r="F54" s="16">
        <v>91</v>
      </c>
      <c r="G54" s="18" t="s">
        <v>254</v>
      </c>
      <c r="H54" s="16">
        <v>51</v>
      </c>
      <c r="I54" s="18" t="s">
        <v>252</v>
      </c>
      <c r="J54" s="16">
        <v>51</v>
      </c>
      <c r="K54" s="18" t="s">
        <v>253</v>
      </c>
      <c r="L54" s="16">
        <v>141</v>
      </c>
      <c r="M54" s="18" t="s">
        <v>254</v>
      </c>
      <c r="N54" s="18">
        <v>191</v>
      </c>
      <c r="O54" s="18" t="s">
        <v>199</v>
      </c>
    </row>
    <row r="55" spans="1:15" outlineLevel="1" x14ac:dyDescent="0.25">
      <c r="A55" s="16"/>
      <c r="B55" s="18">
        <v>290</v>
      </c>
      <c r="C55" s="18" t="s">
        <v>251</v>
      </c>
      <c r="D55" s="18">
        <v>190</v>
      </c>
      <c r="E55" s="18" t="s">
        <v>254</v>
      </c>
      <c r="F55" s="16">
        <v>90</v>
      </c>
      <c r="G55" s="18" t="s">
        <v>254</v>
      </c>
      <c r="H55" s="16">
        <v>50</v>
      </c>
      <c r="I55" s="18" t="s">
        <v>252</v>
      </c>
      <c r="J55" s="16">
        <v>50</v>
      </c>
      <c r="K55" s="18" t="s">
        <v>255</v>
      </c>
      <c r="L55" s="16">
        <v>140</v>
      </c>
      <c r="M55" s="18" t="s">
        <v>254</v>
      </c>
      <c r="N55" s="18">
        <v>190</v>
      </c>
      <c r="O55" s="18" t="s">
        <v>254</v>
      </c>
    </row>
    <row r="56" spans="1:15" outlineLevel="1" x14ac:dyDescent="0.25">
      <c r="A56" s="16"/>
      <c r="B56" s="18">
        <v>289</v>
      </c>
      <c r="C56" s="18" t="s">
        <v>251</v>
      </c>
      <c r="D56" s="18">
        <v>189</v>
      </c>
      <c r="E56" s="18" t="s">
        <v>254</v>
      </c>
      <c r="F56" s="16">
        <v>89</v>
      </c>
      <c r="G56" s="18" t="s">
        <v>256</v>
      </c>
      <c r="H56" s="16">
        <v>49</v>
      </c>
      <c r="I56" s="18" t="s">
        <v>252</v>
      </c>
      <c r="J56" s="16">
        <v>49</v>
      </c>
      <c r="K56" s="18" t="s">
        <v>255</v>
      </c>
      <c r="L56" s="16">
        <v>139</v>
      </c>
      <c r="M56" s="18" t="s">
        <v>254</v>
      </c>
      <c r="N56" s="18">
        <v>189</v>
      </c>
      <c r="O56" s="18" t="s">
        <v>254</v>
      </c>
    </row>
    <row r="57" spans="1:15" outlineLevel="1" x14ac:dyDescent="0.25">
      <c r="A57" s="16"/>
      <c r="B57" s="18">
        <v>288</v>
      </c>
      <c r="C57" s="18" t="s">
        <v>251</v>
      </c>
      <c r="D57" s="18">
        <v>188</v>
      </c>
      <c r="E57" s="18" t="s">
        <v>254</v>
      </c>
      <c r="F57" s="16">
        <v>88</v>
      </c>
      <c r="G57" s="18" t="s">
        <v>256</v>
      </c>
      <c r="H57" s="16">
        <v>48</v>
      </c>
      <c r="I57" s="18" t="s">
        <v>252</v>
      </c>
      <c r="J57" s="16">
        <v>48</v>
      </c>
      <c r="K57" s="18" t="s">
        <v>255</v>
      </c>
      <c r="L57" s="16">
        <v>138</v>
      </c>
      <c r="M57" s="18" t="s">
        <v>254</v>
      </c>
      <c r="N57" s="18">
        <v>188</v>
      </c>
      <c r="O57" s="18" t="s">
        <v>254</v>
      </c>
    </row>
    <row r="58" spans="1:15" outlineLevel="1" x14ac:dyDescent="0.25">
      <c r="A58" s="16"/>
      <c r="B58" s="18">
        <v>287</v>
      </c>
      <c r="C58" s="18" t="s">
        <v>251</v>
      </c>
      <c r="D58" s="18">
        <v>187</v>
      </c>
      <c r="E58" s="18" t="s">
        <v>254</v>
      </c>
      <c r="F58" s="16">
        <v>87</v>
      </c>
      <c r="G58" s="18" t="s">
        <v>256</v>
      </c>
      <c r="H58" s="16">
        <v>47</v>
      </c>
      <c r="I58" s="18" t="s">
        <v>252</v>
      </c>
      <c r="J58" s="16">
        <v>47</v>
      </c>
      <c r="K58" s="18" t="s">
        <v>255</v>
      </c>
      <c r="L58" s="16">
        <v>137</v>
      </c>
      <c r="M58" s="18" t="s">
        <v>254</v>
      </c>
      <c r="N58" s="18">
        <v>187</v>
      </c>
      <c r="O58" s="18" t="s">
        <v>254</v>
      </c>
    </row>
    <row r="59" spans="1:15" outlineLevel="1" x14ac:dyDescent="0.25">
      <c r="A59" s="16"/>
      <c r="B59" s="18">
        <v>286</v>
      </c>
      <c r="C59" s="18" t="s">
        <v>251</v>
      </c>
      <c r="D59" s="18">
        <v>186</v>
      </c>
      <c r="E59" s="18" t="s">
        <v>254</v>
      </c>
      <c r="F59" s="16">
        <v>86</v>
      </c>
      <c r="G59" s="18" t="s">
        <v>256</v>
      </c>
      <c r="H59" s="16">
        <v>46</v>
      </c>
      <c r="I59" s="18" t="s">
        <v>252</v>
      </c>
      <c r="J59" s="16">
        <v>46</v>
      </c>
      <c r="K59" s="18" t="s">
        <v>255</v>
      </c>
      <c r="L59" s="16">
        <v>136</v>
      </c>
      <c r="M59" s="18" t="s">
        <v>254</v>
      </c>
      <c r="N59" s="18">
        <v>186</v>
      </c>
      <c r="O59" s="18" t="s">
        <v>254</v>
      </c>
    </row>
    <row r="60" spans="1:15" outlineLevel="1" x14ac:dyDescent="0.25">
      <c r="A60" s="16"/>
      <c r="B60" s="18">
        <v>285</v>
      </c>
      <c r="C60" s="18" t="s">
        <v>254</v>
      </c>
      <c r="D60" s="18">
        <v>185</v>
      </c>
      <c r="E60" s="18" t="s">
        <v>254</v>
      </c>
      <c r="F60" s="16">
        <v>85</v>
      </c>
      <c r="G60" s="18" t="s">
        <v>256</v>
      </c>
      <c r="H60" s="16">
        <v>45</v>
      </c>
      <c r="I60" s="18" t="s">
        <v>252</v>
      </c>
      <c r="J60" s="16">
        <v>45</v>
      </c>
      <c r="K60" s="18" t="s">
        <v>255</v>
      </c>
      <c r="L60" s="16">
        <v>135</v>
      </c>
      <c r="M60" s="18" t="s">
        <v>254</v>
      </c>
      <c r="N60" s="18">
        <v>185</v>
      </c>
      <c r="O60" s="18" t="s">
        <v>254</v>
      </c>
    </row>
    <row r="61" spans="1:15" outlineLevel="1" x14ac:dyDescent="0.25">
      <c r="A61" s="16"/>
      <c r="B61" s="18">
        <v>284</v>
      </c>
      <c r="C61" s="18" t="s">
        <v>254</v>
      </c>
      <c r="D61" s="18">
        <v>184</v>
      </c>
      <c r="E61" s="18" t="s">
        <v>254</v>
      </c>
      <c r="F61" s="16">
        <v>84</v>
      </c>
      <c r="G61" s="18" t="s">
        <v>256</v>
      </c>
      <c r="H61" s="16">
        <v>44</v>
      </c>
      <c r="I61" s="18" t="s">
        <v>252</v>
      </c>
      <c r="J61" s="16">
        <v>44</v>
      </c>
      <c r="K61" s="18" t="s">
        <v>255</v>
      </c>
      <c r="L61" s="16">
        <v>134</v>
      </c>
      <c r="M61" s="18" t="s">
        <v>256</v>
      </c>
      <c r="N61" s="18">
        <v>184</v>
      </c>
      <c r="O61" s="18" t="s">
        <v>254</v>
      </c>
    </row>
    <row r="62" spans="1:15" outlineLevel="1" x14ac:dyDescent="0.25">
      <c r="A62" s="16"/>
      <c r="B62" s="18">
        <v>283</v>
      </c>
      <c r="C62" s="18" t="s">
        <v>254</v>
      </c>
      <c r="D62" s="18">
        <v>183</v>
      </c>
      <c r="E62" s="18" t="s">
        <v>254</v>
      </c>
      <c r="F62" s="16">
        <v>83</v>
      </c>
      <c r="G62" s="18" t="s">
        <v>256</v>
      </c>
      <c r="H62" s="16">
        <v>43</v>
      </c>
      <c r="I62" s="18" t="s">
        <v>252</v>
      </c>
      <c r="J62" s="16">
        <v>43</v>
      </c>
      <c r="K62" s="18" t="s">
        <v>255</v>
      </c>
      <c r="L62" s="16">
        <v>133</v>
      </c>
      <c r="M62" s="18" t="s">
        <v>256</v>
      </c>
      <c r="N62" s="18">
        <v>183</v>
      </c>
      <c r="O62" s="18" t="s">
        <v>254</v>
      </c>
    </row>
    <row r="63" spans="1:15" outlineLevel="1" x14ac:dyDescent="0.25">
      <c r="A63" s="16"/>
      <c r="B63" s="18">
        <v>282</v>
      </c>
      <c r="C63" s="18" t="s">
        <v>254</v>
      </c>
      <c r="D63" s="18">
        <v>182</v>
      </c>
      <c r="E63" s="18" t="s">
        <v>254</v>
      </c>
      <c r="F63" s="16">
        <v>82</v>
      </c>
      <c r="G63" s="18" t="s">
        <v>256</v>
      </c>
      <c r="H63" s="16">
        <v>42</v>
      </c>
      <c r="I63" s="18" t="s">
        <v>252</v>
      </c>
      <c r="J63" s="16">
        <v>42</v>
      </c>
      <c r="K63" s="18" t="s">
        <v>255</v>
      </c>
      <c r="L63" s="16">
        <v>132</v>
      </c>
      <c r="M63" s="18" t="s">
        <v>256</v>
      </c>
      <c r="N63" s="18">
        <v>182</v>
      </c>
      <c r="O63" s="18" t="s">
        <v>254</v>
      </c>
    </row>
    <row r="64" spans="1:15" outlineLevel="1" x14ac:dyDescent="0.25">
      <c r="A64" s="16"/>
      <c r="B64" s="18">
        <v>281</v>
      </c>
      <c r="C64" s="18" t="s">
        <v>254</v>
      </c>
      <c r="D64" s="18">
        <v>181</v>
      </c>
      <c r="E64" s="18" t="s">
        <v>254</v>
      </c>
      <c r="F64" s="16">
        <v>81</v>
      </c>
      <c r="G64" s="18" t="s">
        <v>256</v>
      </c>
      <c r="H64" s="16"/>
      <c r="I64" s="16"/>
      <c r="J64" s="18"/>
      <c r="K64" s="16"/>
      <c r="L64" s="16">
        <v>131</v>
      </c>
      <c r="M64" s="18" t="s">
        <v>256</v>
      </c>
      <c r="N64" s="18">
        <v>181</v>
      </c>
      <c r="O64" s="18" t="s">
        <v>254</v>
      </c>
    </row>
    <row r="65" spans="1:15" outlineLevel="1" x14ac:dyDescent="0.25">
      <c r="A65" s="16"/>
      <c r="B65" s="18">
        <v>280</v>
      </c>
      <c r="C65" s="18" t="s">
        <v>254</v>
      </c>
      <c r="D65" s="18">
        <v>180</v>
      </c>
      <c r="E65" s="18" t="s">
        <v>254</v>
      </c>
      <c r="F65" s="16">
        <v>80</v>
      </c>
      <c r="G65" s="18" t="s">
        <v>256</v>
      </c>
      <c r="H65" s="16"/>
      <c r="I65" s="16"/>
      <c r="J65" s="18"/>
      <c r="K65" s="16"/>
      <c r="L65" s="16">
        <v>130</v>
      </c>
      <c r="M65" s="18" t="s">
        <v>256</v>
      </c>
      <c r="N65" s="18">
        <v>180</v>
      </c>
      <c r="O65" s="18" t="s">
        <v>254</v>
      </c>
    </row>
    <row r="66" spans="1:15" outlineLevel="1" x14ac:dyDescent="0.25">
      <c r="A66" s="16"/>
      <c r="B66" s="18">
        <v>279</v>
      </c>
      <c r="C66" s="18" t="s">
        <v>254</v>
      </c>
      <c r="D66" s="18">
        <v>179</v>
      </c>
      <c r="E66" s="18" t="s">
        <v>256</v>
      </c>
      <c r="F66" s="16">
        <v>79</v>
      </c>
      <c r="G66" s="18" t="s">
        <v>257</v>
      </c>
      <c r="H66" s="16"/>
      <c r="I66" s="16"/>
      <c r="J66" s="18"/>
      <c r="K66" s="16"/>
      <c r="L66" s="16">
        <v>129</v>
      </c>
      <c r="M66" s="18" t="s">
        <v>256</v>
      </c>
      <c r="N66" s="18">
        <v>179</v>
      </c>
      <c r="O66" s="18" t="s">
        <v>256</v>
      </c>
    </row>
    <row r="67" spans="1:15" outlineLevel="1" x14ac:dyDescent="0.25">
      <c r="A67" s="16"/>
      <c r="B67" s="18">
        <v>278</v>
      </c>
      <c r="C67" s="18" t="s">
        <v>254</v>
      </c>
      <c r="D67" s="18">
        <v>178</v>
      </c>
      <c r="E67" s="18" t="s">
        <v>256</v>
      </c>
      <c r="F67" s="16">
        <v>78</v>
      </c>
      <c r="G67" s="18" t="s">
        <v>257</v>
      </c>
      <c r="H67" s="16"/>
      <c r="I67" s="16"/>
      <c r="J67" s="16"/>
      <c r="K67" s="16"/>
      <c r="L67" s="16">
        <v>128</v>
      </c>
      <c r="M67" s="18" t="s">
        <v>256</v>
      </c>
      <c r="N67" s="18">
        <v>178</v>
      </c>
      <c r="O67" s="18" t="s">
        <v>256</v>
      </c>
    </row>
    <row r="68" spans="1:15" outlineLevel="1" x14ac:dyDescent="0.25">
      <c r="A68" s="16"/>
      <c r="B68" s="18">
        <v>277</v>
      </c>
      <c r="C68" s="18" t="s">
        <v>254</v>
      </c>
      <c r="D68" s="18">
        <v>177</v>
      </c>
      <c r="E68" s="18" t="s">
        <v>256</v>
      </c>
      <c r="F68" s="16">
        <v>77</v>
      </c>
      <c r="G68" s="18" t="s">
        <v>257</v>
      </c>
      <c r="H68" s="16"/>
      <c r="I68" s="16"/>
      <c r="J68" s="16"/>
      <c r="K68" s="16"/>
      <c r="L68" s="16">
        <v>127</v>
      </c>
      <c r="M68" s="18" t="s">
        <v>256</v>
      </c>
      <c r="N68" s="18">
        <v>177</v>
      </c>
      <c r="O68" s="18" t="s">
        <v>256</v>
      </c>
    </row>
    <row r="69" spans="1:15" outlineLevel="1" x14ac:dyDescent="0.25">
      <c r="A69" s="16"/>
      <c r="B69" s="18">
        <v>276</v>
      </c>
      <c r="C69" s="18" t="s">
        <v>254</v>
      </c>
      <c r="D69" s="18">
        <v>176</v>
      </c>
      <c r="E69" s="18" t="s">
        <v>256</v>
      </c>
      <c r="F69" s="16">
        <v>76</v>
      </c>
      <c r="G69" s="18" t="s">
        <v>257</v>
      </c>
      <c r="H69" s="16"/>
      <c r="I69" s="16"/>
      <c r="J69" s="16"/>
      <c r="K69" s="16"/>
      <c r="L69" s="16">
        <v>126</v>
      </c>
      <c r="M69" s="18" t="s">
        <v>256</v>
      </c>
      <c r="N69" s="18">
        <v>176</v>
      </c>
      <c r="O69" s="18" t="s">
        <v>256</v>
      </c>
    </row>
    <row r="70" spans="1:15" outlineLevel="1" x14ac:dyDescent="0.25">
      <c r="A70" s="16"/>
      <c r="B70" s="18">
        <v>275</v>
      </c>
      <c r="C70" s="18" t="s">
        <v>254</v>
      </c>
      <c r="D70" s="18">
        <v>175</v>
      </c>
      <c r="E70" s="18" t="s">
        <v>256</v>
      </c>
      <c r="F70" s="16">
        <v>75</v>
      </c>
      <c r="G70" s="18" t="s">
        <v>257</v>
      </c>
      <c r="H70" s="16"/>
      <c r="I70" s="16"/>
      <c r="J70" s="16"/>
      <c r="K70" s="16"/>
      <c r="L70" s="16">
        <v>125</v>
      </c>
      <c r="M70" s="18" t="s">
        <v>256</v>
      </c>
      <c r="N70" s="18">
        <v>175</v>
      </c>
      <c r="O70" s="18" t="s">
        <v>256</v>
      </c>
    </row>
    <row r="71" spans="1:15" outlineLevel="1" x14ac:dyDescent="0.25">
      <c r="A71" s="16"/>
      <c r="B71" s="18">
        <v>274</v>
      </c>
      <c r="C71" s="18" t="s">
        <v>254</v>
      </c>
      <c r="D71" s="18">
        <v>174</v>
      </c>
      <c r="E71" s="18" t="s">
        <v>256</v>
      </c>
      <c r="F71" s="16">
        <v>74</v>
      </c>
      <c r="G71" s="18" t="s">
        <v>257</v>
      </c>
      <c r="H71" s="16"/>
      <c r="I71" s="16"/>
      <c r="J71" s="16"/>
      <c r="K71" s="16"/>
      <c r="L71" s="16">
        <v>124</v>
      </c>
      <c r="M71" s="18" t="s">
        <v>256</v>
      </c>
      <c r="N71" s="18">
        <v>174</v>
      </c>
      <c r="O71" s="18" t="s">
        <v>256</v>
      </c>
    </row>
    <row r="72" spans="1:15" outlineLevel="1" x14ac:dyDescent="0.25">
      <c r="A72" s="16"/>
      <c r="B72" s="18">
        <v>273</v>
      </c>
      <c r="C72" s="18" t="s">
        <v>254</v>
      </c>
      <c r="D72" s="18">
        <v>173</v>
      </c>
      <c r="E72" s="18" t="s">
        <v>256</v>
      </c>
      <c r="F72" s="16">
        <v>73</v>
      </c>
      <c r="G72" s="18" t="s">
        <v>257</v>
      </c>
      <c r="H72" s="16"/>
      <c r="I72" s="16"/>
      <c r="J72" s="16"/>
      <c r="K72" s="16"/>
      <c r="L72" s="16">
        <v>123</v>
      </c>
      <c r="M72" s="18" t="s">
        <v>256</v>
      </c>
      <c r="N72" s="18">
        <v>173</v>
      </c>
      <c r="O72" s="18" t="s">
        <v>256</v>
      </c>
    </row>
    <row r="73" spans="1:15" outlineLevel="1" x14ac:dyDescent="0.25">
      <c r="A73" s="16"/>
      <c r="B73" s="18">
        <v>272</v>
      </c>
      <c r="C73" s="18" t="s">
        <v>254</v>
      </c>
      <c r="D73" s="18">
        <v>172</v>
      </c>
      <c r="E73" s="18" t="s">
        <v>256</v>
      </c>
      <c r="F73" s="16">
        <v>72</v>
      </c>
      <c r="G73" s="18" t="s">
        <v>257</v>
      </c>
      <c r="H73" s="16"/>
      <c r="I73" s="16"/>
      <c r="J73" s="16"/>
      <c r="K73" s="16"/>
      <c r="L73" s="16">
        <v>122</v>
      </c>
      <c r="M73" s="18" t="s">
        <v>256</v>
      </c>
      <c r="N73" s="18">
        <v>172</v>
      </c>
      <c r="O73" s="18" t="s">
        <v>256</v>
      </c>
    </row>
    <row r="74" spans="1:15" outlineLevel="1" x14ac:dyDescent="0.25">
      <c r="A74" s="16"/>
      <c r="B74" s="18">
        <v>271</v>
      </c>
      <c r="C74" s="18" t="s">
        <v>254</v>
      </c>
      <c r="D74" s="18">
        <v>171</v>
      </c>
      <c r="E74" s="18" t="s">
        <v>256</v>
      </c>
      <c r="F74" s="16">
        <v>71</v>
      </c>
      <c r="G74" s="18" t="s">
        <v>257</v>
      </c>
      <c r="H74" s="16"/>
      <c r="I74" s="16"/>
      <c r="J74" s="16"/>
      <c r="K74" s="16"/>
      <c r="L74" s="16">
        <v>121</v>
      </c>
      <c r="M74" s="18" t="s">
        <v>256</v>
      </c>
      <c r="N74" s="18">
        <v>171</v>
      </c>
      <c r="O74" s="18" t="s">
        <v>256</v>
      </c>
    </row>
    <row r="75" spans="1:15" outlineLevel="1" x14ac:dyDescent="0.25">
      <c r="A75" s="16"/>
      <c r="B75" s="18">
        <v>270</v>
      </c>
      <c r="C75" s="18" t="s">
        <v>254</v>
      </c>
      <c r="D75" s="18">
        <v>170</v>
      </c>
      <c r="E75" s="18" t="s">
        <v>256</v>
      </c>
      <c r="F75" s="16">
        <v>70</v>
      </c>
      <c r="G75" s="18" t="s">
        <v>257</v>
      </c>
      <c r="H75" s="16"/>
      <c r="I75" s="16"/>
      <c r="J75" s="16"/>
      <c r="K75" s="16"/>
      <c r="L75" s="16">
        <v>120</v>
      </c>
      <c r="M75" s="18" t="s">
        <v>256</v>
      </c>
      <c r="N75" s="18">
        <v>170</v>
      </c>
      <c r="O75" s="18" t="s">
        <v>256</v>
      </c>
    </row>
    <row r="76" spans="1:15" outlineLevel="1" x14ac:dyDescent="0.25">
      <c r="A76" s="16"/>
      <c r="B76" s="18">
        <v>269</v>
      </c>
      <c r="C76" s="18" t="s">
        <v>256</v>
      </c>
      <c r="D76" s="18">
        <v>169</v>
      </c>
      <c r="E76" s="18" t="s">
        <v>256</v>
      </c>
      <c r="F76" s="16"/>
      <c r="G76" s="16"/>
      <c r="H76" s="16"/>
      <c r="I76" s="16"/>
      <c r="J76" s="16"/>
      <c r="K76" s="16"/>
      <c r="L76" s="16">
        <v>119</v>
      </c>
      <c r="M76" s="18" t="s">
        <v>257</v>
      </c>
      <c r="N76" s="18">
        <v>169</v>
      </c>
      <c r="O76" s="18" t="s">
        <v>256</v>
      </c>
    </row>
    <row r="77" spans="1:15" outlineLevel="1" x14ac:dyDescent="0.25">
      <c r="A77" s="16"/>
      <c r="B77" s="18">
        <v>268</v>
      </c>
      <c r="C77" s="18" t="s">
        <v>256</v>
      </c>
      <c r="D77" s="18">
        <v>168</v>
      </c>
      <c r="E77" s="18" t="s">
        <v>256</v>
      </c>
      <c r="F77" s="16"/>
      <c r="G77" s="16"/>
      <c r="H77" s="16"/>
      <c r="I77" s="16"/>
      <c r="J77" s="16"/>
      <c r="K77" s="16"/>
      <c r="L77" s="16">
        <v>118</v>
      </c>
      <c r="M77" s="18" t="s">
        <v>257</v>
      </c>
      <c r="N77" s="18">
        <v>168</v>
      </c>
      <c r="O77" s="18" t="s">
        <v>256</v>
      </c>
    </row>
    <row r="78" spans="1:15" outlineLevel="1" x14ac:dyDescent="0.25">
      <c r="A78" s="16"/>
      <c r="B78" s="18">
        <v>267</v>
      </c>
      <c r="C78" s="18" t="s">
        <v>256</v>
      </c>
      <c r="D78" s="18">
        <v>167</v>
      </c>
      <c r="E78" s="18" t="s">
        <v>256</v>
      </c>
      <c r="F78" s="16"/>
      <c r="G78" s="16"/>
      <c r="H78" s="16"/>
      <c r="I78" s="16"/>
      <c r="J78" s="16"/>
      <c r="K78" s="16"/>
      <c r="L78" s="16">
        <v>117</v>
      </c>
      <c r="M78" s="18" t="s">
        <v>257</v>
      </c>
      <c r="N78" s="18">
        <v>167</v>
      </c>
      <c r="O78" s="18" t="s">
        <v>256</v>
      </c>
    </row>
    <row r="79" spans="1:15" outlineLevel="1" x14ac:dyDescent="0.25">
      <c r="A79" s="16"/>
      <c r="B79" s="18">
        <v>266</v>
      </c>
      <c r="C79" s="18" t="s">
        <v>256</v>
      </c>
      <c r="D79" s="18">
        <v>166</v>
      </c>
      <c r="E79" s="18" t="s">
        <v>256</v>
      </c>
      <c r="F79" s="16"/>
      <c r="G79" s="16"/>
      <c r="H79" s="16"/>
      <c r="I79" s="16"/>
      <c r="J79" s="16"/>
      <c r="K79" s="16"/>
      <c r="L79" s="16">
        <v>116</v>
      </c>
      <c r="M79" s="18" t="s">
        <v>257</v>
      </c>
      <c r="N79" s="18">
        <v>166</v>
      </c>
      <c r="O79" s="18" t="s">
        <v>256</v>
      </c>
    </row>
    <row r="80" spans="1:15" outlineLevel="1" x14ac:dyDescent="0.25">
      <c r="A80" s="16"/>
      <c r="B80" s="18">
        <v>265</v>
      </c>
      <c r="C80" s="18" t="s">
        <v>256</v>
      </c>
      <c r="D80" s="18">
        <v>165</v>
      </c>
      <c r="E80" s="18" t="s">
        <v>256</v>
      </c>
      <c r="F80" s="16"/>
      <c r="G80" s="16"/>
      <c r="H80" s="16"/>
      <c r="I80" s="16"/>
      <c r="J80" s="16"/>
      <c r="K80" s="16"/>
      <c r="L80" s="16">
        <v>115</v>
      </c>
      <c r="M80" s="18" t="s">
        <v>257</v>
      </c>
      <c r="N80" s="18">
        <v>165</v>
      </c>
      <c r="O80" s="18" t="s">
        <v>256</v>
      </c>
    </row>
    <row r="81" spans="1:15" outlineLevel="1" x14ac:dyDescent="0.25">
      <c r="A81" s="16"/>
      <c r="B81" s="18">
        <v>264</v>
      </c>
      <c r="C81" s="18" t="s">
        <v>256</v>
      </c>
      <c r="D81" s="18">
        <v>164</v>
      </c>
      <c r="E81" s="18" t="s">
        <v>256</v>
      </c>
      <c r="F81" s="16"/>
      <c r="G81" s="16"/>
      <c r="H81" s="16"/>
      <c r="I81" s="16"/>
      <c r="J81" s="16"/>
      <c r="K81" s="16"/>
      <c r="L81" s="16">
        <v>114</v>
      </c>
      <c r="M81" s="18" t="s">
        <v>257</v>
      </c>
      <c r="N81" s="18">
        <v>164</v>
      </c>
      <c r="O81" s="18" t="s">
        <v>256</v>
      </c>
    </row>
    <row r="82" spans="1:15" outlineLevel="1" x14ac:dyDescent="0.25">
      <c r="A82" s="16"/>
      <c r="B82" s="18">
        <v>263</v>
      </c>
      <c r="C82" s="18" t="s">
        <v>256</v>
      </c>
      <c r="D82" s="18">
        <v>163</v>
      </c>
      <c r="E82" s="18" t="s">
        <v>256</v>
      </c>
      <c r="F82" s="16"/>
      <c r="G82" s="16"/>
      <c r="H82" s="16"/>
      <c r="I82" s="16"/>
      <c r="J82" s="16"/>
      <c r="K82" s="16"/>
      <c r="L82" s="16">
        <v>113</v>
      </c>
      <c r="M82" s="18" t="s">
        <v>257</v>
      </c>
      <c r="N82" s="18">
        <v>163</v>
      </c>
      <c r="O82" s="18" t="s">
        <v>256</v>
      </c>
    </row>
    <row r="83" spans="1:15" outlineLevel="1" x14ac:dyDescent="0.25">
      <c r="A83" s="16"/>
      <c r="B83" s="18">
        <v>262</v>
      </c>
      <c r="C83" s="18" t="s">
        <v>256</v>
      </c>
      <c r="D83" s="18">
        <v>162</v>
      </c>
      <c r="E83" s="18" t="s">
        <v>256</v>
      </c>
      <c r="F83" s="16"/>
      <c r="G83" s="16"/>
      <c r="H83" s="16"/>
      <c r="I83" s="16"/>
      <c r="J83" s="16"/>
      <c r="K83" s="16"/>
      <c r="L83" s="16">
        <v>112</v>
      </c>
      <c r="M83" s="18" t="s">
        <v>257</v>
      </c>
      <c r="N83" s="18">
        <v>162</v>
      </c>
      <c r="O83" s="18" t="s">
        <v>256</v>
      </c>
    </row>
    <row r="84" spans="1:15" outlineLevel="1" x14ac:dyDescent="0.25">
      <c r="A84" s="16"/>
      <c r="B84" s="18">
        <v>261</v>
      </c>
      <c r="C84" s="18" t="s">
        <v>256</v>
      </c>
      <c r="D84" s="18">
        <v>161</v>
      </c>
      <c r="E84" s="18" t="s">
        <v>256</v>
      </c>
      <c r="F84" s="16"/>
      <c r="G84" s="16"/>
      <c r="H84" s="16"/>
      <c r="I84" s="16"/>
      <c r="J84" s="16"/>
      <c r="K84" s="16"/>
      <c r="L84" s="16">
        <v>111</v>
      </c>
      <c r="M84" s="18" t="s">
        <v>257</v>
      </c>
      <c r="N84" s="18">
        <v>161</v>
      </c>
      <c r="O84" s="18" t="s">
        <v>256</v>
      </c>
    </row>
    <row r="85" spans="1:15" outlineLevel="1" x14ac:dyDescent="0.25">
      <c r="A85" s="16"/>
      <c r="B85" s="18">
        <v>260</v>
      </c>
      <c r="C85" s="18" t="s">
        <v>256</v>
      </c>
      <c r="D85" s="18">
        <v>160</v>
      </c>
      <c r="E85" s="18" t="s">
        <v>256</v>
      </c>
      <c r="F85" s="16"/>
      <c r="G85" s="16"/>
      <c r="H85" s="16"/>
      <c r="I85" s="16"/>
      <c r="J85" s="16"/>
      <c r="K85" s="16"/>
      <c r="L85" s="16">
        <v>110</v>
      </c>
      <c r="M85" s="18" t="s">
        <v>257</v>
      </c>
      <c r="N85" s="18">
        <v>160</v>
      </c>
      <c r="O85" s="18" t="s">
        <v>256</v>
      </c>
    </row>
    <row r="86" spans="1:15" outlineLevel="1" x14ac:dyDescent="0.25">
      <c r="A86" s="16"/>
      <c r="B86" s="18">
        <v>259</v>
      </c>
      <c r="C86" s="18" t="s">
        <v>256</v>
      </c>
      <c r="D86" s="18">
        <v>159</v>
      </c>
      <c r="E86" s="18" t="s">
        <v>257</v>
      </c>
      <c r="F86" s="16"/>
      <c r="G86" s="16"/>
      <c r="H86" s="16"/>
      <c r="I86" s="16"/>
      <c r="J86" s="16"/>
      <c r="K86" s="16"/>
      <c r="L86" s="16">
        <v>109</v>
      </c>
      <c r="M86" s="18" t="s">
        <v>257</v>
      </c>
      <c r="N86" s="18">
        <v>159</v>
      </c>
      <c r="O86" s="18" t="s">
        <v>257</v>
      </c>
    </row>
    <row r="87" spans="1:15" outlineLevel="1" x14ac:dyDescent="0.25">
      <c r="A87" s="16"/>
      <c r="B87" s="18">
        <v>258</v>
      </c>
      <c r="C87" s="18" t="s">
        <v>256</v>
      </c>
      <c r="D87" s="18">
        <v>158</v>
      </c>
      <c r="E87" s="18" t="s">
        <v>257</v>
      </c>
      <c r="F87" s="16"/>
      <c r="G87" s="16"/>
      <c r="H87" s="16"/>
      <c r="I87" s="16"/>
      <c r="J87" s="16"/>
      <c r="K87" s="16"/>
      <c r="L87" s="16">
        <v>108</v>
      </c>
      <c r="M87" s="18" t="s">
        <v>257</v>
      </c>
      <c r="N87" s="18">
        <v>158</v>
      </c>
      <c r="O87" s="18" t="s">
        <v>257</v>
      </c>
    </row>
    <row r="88" spans="1:15" outlineLevel="1" x14ac:dyDescent="0.25">
      <c r="A88" s="16"/>
      <c r="B88" s="18">
        <v>257</v>
      </c>
      <c r="C88" s="18" t="s">
        <v>256</v>
      </c>
      <c r="D88" s="18">
        <v>157</v>
      </c>
      <c r="E88" s="18" t="s">
        <v>257</v>
      </c>
      <c r="F88" s="16"/>
      <c r="G88" s="16"/>
      <c r="H88" s="16"/>
      <c r="I88" s="16"/>
      <c r="J88" s="16"/>
      <c r="K88" s="16"/>
      <c r="L88" s="16">
        <v>107</v>
      </c>
      <c r="M88" s="18" t="s">
        <v>257</v>
      </c>
      <c r="N88" s="18">
        <v>157</v>
      </c>
      <c r="O88" s="18" t="s">
        <v>257</v>
      </c>
    </row>
    <row r="89" spans="1:15" outlineLevel="1" x14ac:dyDescent="0.25">
      <c r="A89" s="16"/>
      <c r="B89" s="18">
        <v>256</v>
      </c>
      <c r="C89" s="18" t="s">
        <v>256</v>
      </c>
      <c r="D89" s="18">
        <v>156</v>
      </c>
      <c r="E89" s="18" t="s">
        <v>257</v>
      </c>
      <c r="F89" s="16"/>
      <c r="G89" s="16"/>
      <c r="H89" s="16"/>
      <c r="I89" s="16"/>
      <c r="J89" s="16"/>
      <c r="K89" s="16"/>
      <c r="L89" s="16">
        <v>106</v>
      </c>
      <c r="M89" s="18" t="s">
        <v>257</v>
      </c>
      <c r="N89" s="18">
        <v>156</v>
      </c>
      <c r="O89" s="18" t="s">
        <v>257</v>
      </c>
    </row>
    <row r="90" spans="1:15" outlineLevel="1" x14ac:dyDescent="0.25">
      <c r="A90" s="16"/>
      <c r="B90" s="18">
        <v>255</v>
      </c>
      <c r="C90" s="18" t="s">
        <v>256</v>
      </c>
      <c r="D90" s="18">
        <v>155</v>
      </c>
      <c r="E90" s="18" t="s">
        <v>257</v>
      </c>
      <c r="F90" s="16"/>
      <c r="G90" s="16"/>
      <c r="H90" s="16"/>
      <c r="I90" s="16"/>
      <c r="J90" s="16"/>
      <c r="K90" s="16"/>
      <c r="L90" s="16">
        <v>105</v>
      </c>
      <c r="M90" s="18" t="s">
        <v>257</v>
      </c>
      <c r="N90" s="18">
        <v>155</v>
      </c>
      <c r="O90" s="18" t="s">
        <v>257</v>
      </c>
    </row>
    <row r="91" spans="1:15" outlineLevel="1" x14ac:dyDescent="0.25">
      <c r="A91" s="16"/>
      <c r="B91" s="18">
        <v>254</v>
      </c>
      <c r="C91" s="18" t="s">
        <v>256</v>
      </c>
      <c r="D91" s="18">
        <v>154</v>
      </c>
      <c r="E91" s="18" t="s">
        <v>257</v>
      </c>
      <c r="F91" s="16"/>
      <c r="G91" s="16"/>
      <c r="H91" s="16"/>
      <c r="I91" s="16"/>
      <c r="J91" s="16"/>
      <c r="K91" s="16"/>
      <c r="L91" s="16"/>
      <c r="M91" s="16"/>
      <c r="N91" s="18">
        <v>154</v>
      </c>
      <c r="O91" s="18" t="s">
        <v>257</v>
      </c>
    </row>
    <row r="92" spans="1:15" outlineLevel="1" x14ac:dyDescent="0.25">
      <c r="A92" s="16"/>
      <c r="B92" s="18">
        <v>253</v>
      </c>
      <c r="C92" s="18" t="s">
        <v>256</v>
      </c>
      <c r="D92" s="18">
        <v>153</v>
      </c>
      <c r="E92" s="18" t="s">
        <v>257</v>
      </c>
      <c r="F92" s="16"/>
      <c r="G92" s="16"/>
      <c r="H92" s="16"/>
      <c r="I92" s="16"/>
      <c r="J92" s="16"/>
      <c r="K92" s="16"/>
      <c r="L92" s="16"/>
      <c r="M92" s="16"/>
      <c r="N92" s="18">
        <v>153</v>
      </c>
      <c r="O92" s="18" t="s">
        <v>257</v>
      </c>
    </row>
    <row r="93" spans="1:15" outlineLevel="1" x14ac:dyDescent="0.25">
      <c r="A93" s="16"/>
      <c r="B93" s="18">
        <v>252</v>
      </c>
      <c r="C93" s="18" t="s">
        <v>256</v>
      </c>
      <c r="D93" s="18">
        <v>152</v>
      </c>
      <c r="E93" s="18" t="s">
        <v>257</v>
      </c>
      <c r="F93" s="16"/>
      <c r="G93" s="16"/>
      <c r="H93" s="16"/>
      <c r="I93" s="16"/>
      <c r="J93" s="16"/>
      <c r="K93" s="16"/>
      <c r="L93" s="16"/>
      <c r="M93" s="16"/>
      <c r="N93" s="18">
        <v>152</v>
      </c>
      <c r="O93" s="18" t="s">
        <v>257</v>
      </c>
    </row>
    <row r="94" spans="1:15" outlineLevel="1" x14ac:dyDescent="0.25">
      <c r="A94" s="16"/>
      <c r="B94" s="18">
        <v>251</v>
      </c>
      <c r="C94" s="18" t="s">
        <v>256</v>
      </c>
      <c r="D94" s="18">
        <v>151</v>
      </c>
      <c r="E94" s="18" t="s">
        <v>257</v>
      </c>
      <c r="F94" s="16"/>
      <c r="G94" s="16"/>
      <c r="H94" s="16"/>
      <c r="I94" s="16"/>
      <c r="J94" s="16"/>
      <c r="K94" s="16"/>
      <c r="L94" s="16"/>
      <c r="M94" s="16"/>
      <c r="N94" s="18">
        <v>151</v>
      </c>
      <c r="O94" s="18" t="s">
        <v>257</v>
      </c>
    </row>
    <row r="95" spans="1:15" outlineLevel="1" x14ac:dyDescent="0.25">
      <c r="A95" s="16"/>
      <c r="B95" s="18">
        <v>250</v>
      </c>
      <c r="C95" s="18" t="s">
        <v>256</v>
      </c>
      <c r="D95" s="18">
        <v>150</v>
      </c>
      <c r="E95" s="18" t="s">
        <v>257</v>
      </c>
      <c r="F95" s="16"/>
      <c r="G95" s="16"/>
      <c r="H95" s="16"/>
      <c r="I95" s="16"/>
      <c r="J95" s="16"/>
      <c r="K95" s="16"/>
      <c r="L95" s="16"/>
      <c r="M95" s="16"/>
      <c r="N95" s="18">
        <v>150</v>
      </c>
      <c r="O95" s="18" t="s">
        <v>257</v>
      </c>
    </row>
    <row r="96" spans="1:15" outlineLevel="1" x14ac:dyDescent="0.25">
      <c r="A96" s="16"/>
      <c r="B96" s="18">
        <v>249</v>
      </c>
      <c r="C96" s="18" t="s">
        <v>256</v>
      </c>
      <c r="D96" s="18">
        <v>149</v>
      </c>
      <c r="E96" s="18" t="s">
        <v>257</v>
      </c>
      <c r="F96" s="16"/>
      <c r="G96" s="16"/>
      <c r="H96" s="16"/>
      <c r="I96" s="16"/>
      <c r="J96" s="16"/>
      <c r="K96" s="16"/>
      <c r="L96" s="16"/>
      <c r="M96" s="16"/>
      <c r="N96" s="18">
        <v>149</v>
      </c>
      <c r="O96" s="18" t="s">
        <v>257</v>
      </c>
    </row>
    <row r="97" spans="1:15" outlineLevel="1" x14ac:dyDescent="0.25">
      <c r="A97" s="16"/>
      <c r="B97" s="18">
        <v>248</v>
      </c>
      <c r="C97" s="18" t="s">
        <v>256</v>
      </c>
      <c r="D97" s="18">
        <v>148</v>
      </c>
      <c r="E97" s="18" t="s">
        <v>257</v>
      </c>
      <c r="F97" s="16"/>
      <c r="G97" s="16"/>
      <c r="H97" s="16"/>
      <c r="I97" s="16"/>
      <c r="J97" s="16"/>
      <c r="K97" s="16"/>
      <c r="L97" s="16"/>
      <c r="M97" s="16"/>
      <c r="N97" s="18">
        <v>148</v>
      </c>
      <c r="O97" s="18" t="s">
        <v>257</v>
      </c>
    </row>
    <row r="98" spans="1:15" outlineLevel="1" x14ac:dyDescent="0.25">
      <c r="A98" s="16"/>
      <c r="B98" s="18">
        <v>247</v>
      </c>
      <c r="C98" s="18" t="s">
        <v>256</v>
      </c>
      <c r="D98" s="18">
        <v>147</v>
      </c>
      <c r="E98" s="18" t="s">
        <v>257</v>
      </c>
      <c r="F98" s="16"/>
      <c r="G98" s="16"/>
      <c r="H98" s="16"/>
      <c r="I98" s="16"/>
      <c r="J98" s="16"/>
      <c r="K98" s="16"/>
      <c r="L98" s="16"/>
      <c r="M98" s="16"/>
      <c r="N98" s="18">
        <v>147</v>
      </c>
      <c r="O98" s="18" t="s">
        <v>257</v>
      </c>
    </row>
    <row r="99" spans="1:15" outlineLevel="1" x14ac:dyDescent="0.25">
      <c r="A99" s="16"/>
      <c r="B99" s="18">
        <v>246</v>
      </c>
      <c r="C99" s="18" t="s">
        <v>256</v>
      </c>
      <c r="D99" s="18">
        <v>146</v>
      </c>
      <c r="E99" s="18" t="s">
        <v>257</v>
      </c>
      <c r="F99" s="16"/>
      <c r="G99" s="16"/>
      <c r="H99" s="16"/>
      <c r="I99" s="16"/>
      <c r="J99" s="16"/>
      <c r="K99" s="16"/>
      <c r="L99" s="16"/>
      <c r="M99" s="16"/>
      <c r="N99" s="18">
        <v>146</v>
      </c>
      <c r="O99" s="18" t="s">
        <v>257</v>
      </c>
    </row>
    <row r="100" spans="1:15" outlineLevel="1" x14ac:dyDescent="0.25">
      <c r="A100" s="16"/>
      <c r="B100" s="18">
        <v>245</v>
      </c>
      <c r="C100" s="18" t="s">
        <v>256</v>
      </c>
      <c r="D100" s="18">
        <v>145</v>
      </c>
      <c r="E100" s="18" t="s">
        <v>257</v>
      </c>
      <c r="F100" s="16"/>
      <c r="G100" s="16"/>
      <c r="H100" s="16"/>
      <c r="I100" s="16"/>
      <c r="J100" s="16"/>
      <c r="K100" s="16"/>
      <c r="L100" s="16"/>
      <c r="M100" s="16"/>
      <c r="N100" s="18">
        <v>145</v>
      </c>
      <c r="O100" s="18" t="s">
        <v>257</v>
      </c>
    </row>
    <row r="101" spans="1:15" outlineLevel="1" x14ac:dyDescent="0.25">
      <c r="A101" s="16"/>
      <c r="B101" s="18">
        <v>244</v>
      </c>
      <c r="C101" s="18" t="s">
        <v>256</v>
      </c>
      <c r="D101" s="18">
        <v>144</v>
      </c>
      <c r="E101" s="18" t="s">
        <v>257</v>
      </c>
      <c r="F101" s="16"/>
      <c r="G101" s="16"/>
      <c r="H101" s="16"/>
      <c r="I101" s="16"/>
      <c r="J101" s="16"/>
      <c r="K101" s="16"/>
      <c r="L101" s="16"/>
      <c r="M101" s="16"/>
      <c r="N101" s="18">
        <v>144</v>
      </c>
      <c r="O101" s="18" t="s">
        <v>257</v>
      </c>
    </row>
    <row r="102" spans="1:15" outlineLevel="1" x14ac:dyDescent="0.25">
      <c r="A102" s="16"/>
      <c r="B102" s="18">
        <v>243</v>
      </c>
      <c r="C102" s="18" t="s">
        <v>256</v>
      </c>
      <c r="D102" s="18">
        <v>143</v>
      </c>
      <c r="E102" s="18" t="s">
        <v>257</v>
      </c>
      <c r="F102" s="16"/>
      <c r="G102" s="16"/>
      <c r="H102" s="16"/>
      <c r="I102" s="16"/>
      <c r="J102" s="16"/>
      <c r="K102" s="16"/>
      <c r="L102" s="16"/>
      <c r="M102" s="16"/>
      <c r="N102" s="18">
        <v>143</v>
      </c>
      <c r="O102" s="18" t="s">
        <v>257</v>
      </c>
    </row>
    <row r="103" spans="1:15" outlineLevel="1" x14ac:dyDescent="0.25">
      <c r="A103" s="16"/>
      <c r="B103" s="18">
        <v>242</v>
      </c>
      <c r="C103" s="18" t="s">
        <v>256</v>
      </c>
      <c r="D103" s="18">
        <v>142</v>
      </c>
      <c r="E103" s="18" t="s">
        <v>257</v>
      </c>
      <c r="F103" s="16"/>
      <c r="G103" s="16"/>
      <c r="H103" s="16"/>
      <c r="I103" s="16"/>
      <c r="J103" s="16"/>
      <c r="K103" s="16"/>
      <c r="L103" s="16"/>
      <c r="M103" s="16"/>
      <c r="N103" s="18">
        <v>142</v>
      </c>
      <c r="O103" s="18" t="s">
        <v>257</v>
      </c>
    </row>
    <row r="104" spans="1:15" outlineLevel="1" x14ac:dyDescent="0.25">
      <c r="A104" s="16"/>
      <c r="B104" s="18">
        <v>241</v>
      </c>
      <c r="C104" s="18" t="s">
        <v>256</v>
      </c>
      <c r="D104" s="18">
        <v>141</v>
      </c>
      <c r="E104" s="18" t="s">
        <v>257</v>
      </c>
      <c r="F104" s="16"/>
      <c r="G104" s="16"/>
      <c r="H104" s="16"/>
      <c r="I104" s="16"/>
      <c r="J104" s="16"/>
      <c r="K104" s="16"/>
      <c r="L104" s="16"/>
      <c r="M104" s="16"/>
      <c r="N104" s="18">
        <v>141</v>
      </c>
      <c r="O104" s="18" t="s">
        <v>257</v>
      </c>
    </row>
    <row r="105" spans="1:15" outlineLevel="1" x14ac:dyDescent="0.25">
      <c r="A105" s="16"/>
      <c r="B105" s="18">
        <v>240</v>
      </c>
      <c r="C105" s="18" t="s">
        <v>256</v>
      </c>
      <c r="D105" s="18">
        <v>140</v>
      </c>
      <c r="E105" s="18" t="s">
        <v>257</v>
      </c>
      <c r="F105" s="16"/>
      <c r="G105" s="16"/>
      <c r="H105" s="16"/>
      <c r="I105" s="16"/>
      <c r="J105" s="16"/>
      <c r="K105" s="16"/>
      <c r="L105" s="16"/>
      <c r="M105" s="16"/>
      <c r="N105" s="18">
        <v>140</v>
      </c>
      <c r="O105" s="18" t="s">
        <v>257</v>
      </c>
    </row>
    <row r="106" spans="1:15" outlineLevel="1" x14ac:dyDescent="0.25">
      <c r="A106" s="16"/>
      <c r="B106" s="18">
        <v>239</v>
      </c>
      <c r="C106" s="18" t="s">
        <v>257</v>
      </c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</row>
    <row r="107" spans="1:15" outlineLevel="1" x14ac:dyDescent="0.25">
      <c r="A107" s="16"/>
      <c r="B107" s="18">
        <v>238</v>
      </c>
      <c r="C107" s="18" t="s">
        <v>257</v>
      </c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</row>
    <row r="108" spans="1:15" outlineLevel="1" x14ac:dyDescent="0.25">
      <c r="A108" s="16"/>
      <c r="B108" s="18">
        <v>237</v>
      </c>
      <c r="C108" s="18" t="s">
        <v>257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</row>
    <row r="109" spans="1:15" outlineLevel="1" x14ac:dyDescent="0.25">
      <c r="A109" s="16"/>
      <c r="B109" s="18">
        <v>236</v>
      </c>
      <c r="C109" s="18" t="s">
        <v>257</v>
      </c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</row>
    <row r="110" spans="1:15" outlineLevel="1" x14ac:dyDescent="0.25">
      <c r="A110" s="16"/>
      <c r="B110" s="18">
        <v>235</v>
      </c>
      <c r="C110" s="18" t="s">
        <v>257</v>
      </c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</row>
    <row r="111" spans="1:15" outlineLevel="1" x14ac:dyDescent="0.25">
      <c r="A111" s="16"/>
      <c r="B111" s="18">
        <v>234</v>
      </c>
      <c r="C111" s="18" t="s">
        <v>257</v>
      </c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</row>
    <row r="112" spans="1:15" outlineLevel="1" x14ac:dyDescent="0.25">
      <c r="A112" s="16"/>
      <c r="B112" s="18">
        <v>233</v>
      </c>
      <c r="C112" s="18" t="s">
        <v>257</v>
      </c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</row>
    <row r="113" spans="1:15" outlineLevel="1" x14ac:dyDescent="0.25">
      <c r="A113" s="16"/>
      <c r="B113" s="18">
        <v>232</v>
      </c>
      <c r="C113" s="18" t="s">
        <v>257</v>
      </c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</row>
    <row r="114" spans="1:15" outlineLevel="1" x14ac:dyDescent="0.25">
      <c r="A114" s="16"/>
      <c r="B114" s="18">
        <v>231</v>
      </c>
      <c r="C114" s="18" t="s">
        <v>257</v>
      </c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</row>
    <row r="115" spans="1:15" outlineLevel="1" x14ac:dyDescent="0.25">
      <c r="A115" s="16"/>
      <c r="B115" s="18">
        <v>230</v>
      </c>
      <c r="C115" s="18" t="s">
        <v>257</v>
      </c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</row>
    <row r="116" spans="1:15" outlineLevel="1" x14ac:dyDescent="0.25">
      <c r="A116" s="16"/>
      <c r="B116" s="18">
        <v>229</v>
      </c>
      <c r="C116" s="18" t="s">
        <v>257</v>
      </c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</row>
    <row r="117" spans="1:15" outlineLevel="1" x14ac:dyDescent="0.25">
      <c r="A117" s="16"/>
      <c r="B117" s="18">
        <v>228</v>
      </c>
      <c r="C117" s="18" t="s">
        <v>257</v>
      </c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</row>
    <row r="118" spans="1:15" outlineLevel="1" x14ac:dyDescent="0.25">
      <c r="A118" s="16"/>
      <c r="B118" s="18">
        <v>227</v>
      </c>
      <c r="C118" s="18" t="s">
        <v>257</v>
      </c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</row>
    <row r="119" spans="1:15" outlineLevel="1" x14ac:dyDescent="0.25">
      <c r="A119" s="16"/>
      <c r="B119" s="18">
        <v>226</v>
      </c>
      <c r="C119" s="18" t="s">
        <v>257</v>
      </c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</row>
    <row r="120" spans="1:15" outlineLevel="1" x14ac:dyDescent="0.25">
      <c r="A120" s="16"/>
      <c r="B120" s="18">
        <v>225</v>
      </c>
      <c r="C120" s="18" t="s">
        <v>257</v>
      </c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</row>
    <row r="121" spans="1:15" outlineLevel="1" x14ac:dyDescent="0.25">
      <c r="A121" s="16"/>
      <c r="B121" s="18">
        <v>224</v>
      </c>
      <c r="C121" s="18" t="s">
        <v>257</v>
      </c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</row>
    <row r="122" spans="1:15" outlineLevel="1" x14ac:dyDescent="0.25">
      <c r="A122" s="16"/>
      <c r="B122" s="18">
        <v>223</v>
      </c>
      <c r="C122" s="18" t="s">
        <v>257</v>
      </c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</row>
    <row r="123" spans="1:15" outlineLevel="1" x14ac:dyDescent="0.25">
      <c r="A123" s="16"/>
      <c r="B123" s="18">
        <v>222</v>
      </c>
      <c r="C123" s="18" t="s">
        <v>257</v>
      </c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</row>
    <row r="124" spans="1:15" outlineLevel="1" x14ac:dyDescent="0.25">
      <c r="A124" s="16"/>
      <c r="B124" s="18">
        <v>221</v>
      </c>
      <c r="C124" s="18" t="s">
        <v>257</v>
      </c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</row>
    <row r="125" spans="1:15" outlineLevel="1" x14ac:dyDescent="0.25">
      <c r="A125" s="16"/>
      <c r="B125" s="18">
        <v>220</v>
      </c>
      <c r="C125" s="18" t="s">
        <v>257</v>
      </c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</row>
    <row r="126" spans="1:15" outlineLevel="1" x14ac:dyDescent="0.25">
      <c r="A126" s="16"/>
      <c r="B126" s="18">
        <v>219</v>
      </c>
      <c r="C126" s="18" t="s">
        <v>257</v>
      </c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</row>
    <row r="127" spans="1:15" outlineLevel="1" x14ac:dyDescent="0.25">
      <c r="A127" s="16"/>
      <c r="B127" s="18">
        <v>218</v>
      </c>
      <c r="C127" s="18" t="s">
        <v>257</v>
      </c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</row>
    <row r="128" spans="1:15" outlineLevel="1" x14ac:dyDescent="0.25">
      <c r="A128" s="16"/>
      <c r="B128" s="18">
        <v>217</v>
      </c>
      <c r="C128" s="18" t="s">
        <v>257</v>
      </c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</row>
    <row r="129" spans="1:15" outlineLevel="1" x14ac:dyDescent="0.25">
      <c r="A129" s="16"/>
      <c r="B129" s="18">
        <v>216</v>
      </c>
      <c r="C129" s="18" t="s">
        <v>257</v>
      </c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</row>
    <row r="130" spans="1:15" outlineLevel="1" x14ac:dyDescent="0.25">
      <c r="A130" s="16"/>
      <c r="B130" s="18">
        <v>215</v>
      </c>
      <c r="C130" s="18" t="s">
        <v>257</v>
      </c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</row>
    <row r="131" spans="1:15" outlineLevel="1" x14ac:dyDescent="0.25">
      <c r="A131" s="16"/>
      <c r="B131" s="18">
        <v>214</v>
      </c>
      <c r="C131" s="18" t="s">
        <v>257</v>
      </c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</row>
    <row r="132" spans="1:15" outlineLevel="1" x14ac:dyDescent="0.25">
      <c r="A132" s="16"/>
      <c r="B132" s="18">
        <v>213</v>
      </c>
      <c r="C132" s="18" t="s">
        <v>257</v>
      </c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</row>
    <row r="133" spans="1:15" outlineLevel="1" x14ac:dyDescent="0.25">
      <c r="A133" s="16"/>
      <c r="B133" s="18">
        <v>212</v>
      </c>
      <c r="C133" s="18" t="s">
        <v>257</v>
      </c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</row>
    <row r="134" spans="1:15" outlineLevel="1" x14ac:dyDescent="0.25">
      <c r="A134" s="16"/>
      <c r="B134" s="18">
        <v>211</v>
      </c>
      <c r="C134" s="18" t="s">
        <v>257</v>
      </c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</row>
    <row r="135" spans="1:15" outlineLevel="1" x14ac:dyDescent="0.25">
      <c r="A135" s="16"/>
      <c r="B135" s="18">
        <v>210</v>
      </c>
      <c r="C135" s="18" t="s">
        <v>257</v>
      </c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</row>
  </sheetData>
  <mergeCells count="9">
    <mergeCell ref="A45:A49"/>
    <mergeCell ref="B43:O43"/>
    <mergeCell ref="B44:C44"/>
    <mergeCell ref="D44:E44"/>
    <mergeCell ref="F44:G44"/>
    <mergeCell ref="H44:I44"/>
    <mergeCell ref="J44:K44"/>
    <mergeCell ref="L44:M44"/>
    <mergeCell ref="N44:O4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64</vt:i4>
      </vt:variant>
      <vt:variant>
        <vt:lpstr>Pojmenované oblasti</vt:lpstr>
      </vt:variant>
      <vt:variant>
        <vt:i4>6</vt:i4>
      </vt:variant>
    </vt:vector>
  </HeadingPairs>
  <TitlesOfParts>
    <vt:vector size="70" baseType="lpstr">
      <vt:lpstr>MZR1</vt:lpstr>
      <vt:lpstr>MZR2</vt:lpstr>
      <vt:lpstr>MZR3</vt:lpstr>
      <vt:lpstr>MZR4</vt:lpstr>
      <vt:lpstr>MZR5</vt:lpstr>
      <vt:lpstr>MZR6</vt:lpstr>
      <vt:lpstr>MZR7</vt:lpstr>
      <vt:lpstr>MZR8</vt:lpstr>
      <vt:lpstr>MZR9</vt:lpstr>
      <vt:lpstr>MZR10</vt:lpstr>
      <vt:lpstr>MZR11</vt:lpstr>
      <vt:lpstr>MZR12</vt:lpstr>
      <vt:lpstr>MZR13</vt:lpstr>
      <vt:lpstr>MZR14</vt:lpstr>
      <vt:lpstr>MZR15</vt:lpstr>
      <vt:lpstr>MZR16</vt:lpstr>
      <vt:lpstr>MZR17</vt:lpstr>
      <vt:lpstr>MZR18</vt:lpstr>
      <vt:lpstr>MZR19</vt:lpstr>
      <vt:lpstr>MZR20</vt:lpstr>
      <vt:lpstr>MZR21</vt:lpstr>
      <vt:lpstr>MZR22</vt:lpstr>
      <vt:lpstr>MZR23</vt:lpstr>
      <vt:lpstr>MZR24</vt:lpstr>
      <vt:lpstr>MZR25</vt:lpstr>
      <vt:lpstr>MZR26</vt:lpstr>
      <vt:lpstr>MZR27</vt:lpstr>
      <vt:lpstr>MZR28</vt:lpstr>
      <vt:lpstr>MZR29</vt:lpstr>
      <vt:lpstr>MZR30</vt:lpstr>
      <vt:lpstr>NZR1</vt:lpstr>
      <vt:lpstr>NZR2</vt:lpstr>
      <vt:lpstr>NZR3</vt:lpstr>
      <vt:lpstr>NZR4</vt:lpstr>
      <vt:lpstr>NZR5</vt:lpstr>
      <vt:lpstr>NZR6</vt:lpstr>
      <vt:lpstr>NZR7</vt:lpstr>
      <vt:lpstr>NZR8</vt:lpstr>
      <vt:lpstr>NZR9</vt:lpstr>
      <vt:lpstr>NZR10</vt:lpstr>
      <vt:lpstr>NZR11</vt:lpstr>
      <vt:lpstr>NZR12</vt:lpstr>
      <vt:lpstr>NZR13</vt:lpstr>
      <vt:lpstr>NZR14</vt:lpstr>
      <vt:lpstr>NZR15</vt:lpstr>
      <vt:lpstr>NZR16</vt:lpstr>
      <vt:lpstr>NZR17</vt:lpstr>
      <vt:lpstr>NZR18</vt:lpstr>
      <vt:lpstr>NZR19</vt:lpstr>
      <vt:lpstr>NZR20</vt:lpstr>
      <vt:lpstr>NZR21</vt:lpstr>
      <vt:lpstr>NZR22</vt:lpstr>
      <vt:lpstr>NZR23</vt:lpstr>
      <vt:lpstr>NZR24</vt:lpstr>
      <vt:lpstr>NZR25</vt:lpstr>
      <vt:lpstr>NZR26</vt:lpstr>
      <vt:lpstr>NZR27</vt:lpstr>
      <vt:lpstr>NZR28</vt:lpstr>
      <vt:lpstr>NZR29</vt:lpstr>
      <vt:lpstr>NZR30</vt:lpstr>
      <vt:lpstr>Soupiska</vt:lpstr>
      <vt:lpstr>Zpráva R</vt:lpstr>
      <vt:lpstr>Návod</vt:lpstr>
      <vt:lpstr>TYPY</vt:lpstr>
      <vt:lpstr>Soupiska!Názvy_tisku</vt:lpstr>
      <vt:lpstr>'MZR1'!Oblast_tisku</vt:lpstr>
      <vt:lpstr>'MZR2'!Oblast_tisku</vt:lpstr>
      <vt:lpstr>'MZR3'!Oblast_tisku</vt:lpstr>
      <vt:lpstr>'NZR2'!Oblast_tisku</vt:lpstr>
      <vt:lpstr>Soupiska!Oblast_tisku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Šlejtr</dc:creator>
  <cp:lastModifiedBy>Kamil Svěrák</cp:lastModifiedBy>
  <cp:lastPrinted>2026-04-01T12:28:30Z</cp:lastPrinted>
  <dcterms:created xsi:type="dcterms:W3CDTF">2026-02-02T15:02:16Z</dcterms:created>
  <dcterms:modified xsi:type="dcterms:W3CDTF">2026-05-15T12:38:09Z</dcterms:modified>
</cp:coreProperties>
</file>